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1"/>
  </bookViews>
  <sheets>
    <sheet name="Henkilökohtainen" sheetId="1" r:id="rId1"/>
    <sheet name="Henkilökohtainen lopputulokset" sheetId="2" r:id="rId2"/>
    <sheet name="Joukkue" sheetId="3" r:id="rId3"/>
    <sheet name="Taul1" sheetId="4" r:id="rId4"/>
  </sheets>
  <definedNames/>
  <calcPr fullCalcOnLoad="1"/>
</workbook>
</file>

<file path=xl/sharedStrings.xml><?xml version="1.0" encoding="utf-8"?>
<sst xmlns="http://schemas.openxmlformats.org/spreadsheetml/2006/main" count="337" uniqueCount="102">
  <si>
    <t>SOTILASURHEILULIITTO</t>
  </si>
  <si>
    <t>FRISBEEGOLF 6.9.2012</t>
  </si>
  <si>
    <t>OULU</t>
  </si>
  <si>
    <t>Nimi</t>
  </si>
  <si>
    <t>Seura</t>
  </si>
  <si>
    <t>JOUKKUEKILPAILU</t>
  </si>
  <si>
    <t>Yhteensä</t>
  </si>
  <si>
    <t>Vänskä Kimmo</t>
  </si>
  <si>
    <t>Hytti Joonas</t>
  </si>
  <si>
    <t>Lehmusvuori Mikko</t>
  </si>
  <si>
    <t>Ottavainen Janne</t>
  </si>
  <si>
    <t>Malinen Arto</t>
  </si>
  <si>
    <t>Olkkonen Timo</t>
  </si>
  <si>
    <t>Pylvänäinen Jari</t>
  </si>
  <si>
    <t>Harhala Ari-Pekka</t>
  </si>
  <si>
    <t>Tikkanen Veli-Pekka</t>
  </si>
  <si>
    <t>Hugg Aki</t>
  </si>
  <si>
    <t>Hyvärinen Matti</t>
  </si>
  <si>
    <t>Koskinen Jari</t>
  </si>
  <si>
    <t>Ruisniemi Mika</t>
  </si>
  <si>
    <t>Virta Kristian</t>
  </si>
  <si>
    <t>Koota Lassi</t>
  </si>
  <si>
    <t>Miettinen Miika</t>
  </si>
  <si>
    <t>Rajala Esa</t>
  </si>
  <si>
    <t>Knuutinen Petri</t>
  </si>
  <si>
    <t>Laitinen Jani</t>
  </si>
  <si>
    <t>Erkkilä Jani</t>
  </si>
  <si>
    <t>VARUSMIEHET</t>
  </si>
  <si>
    <t>KONTVU</t>
  </si>
  <si>
    <t>KAJVU</t>
  </si>
  <si>
    <t>HALVU</t>
  </si>
  <si>
    <t>TURVU</t>
  </si>
  <si>
    <t>SÄKVU</t>
  </si>
  <si>
    <t>ROVVU</t>
  </si>
  <si>
    <t>NIIVU</t>
  </si>
  <si>
    <t>KOUVU</t>
  </si>
  <si>
    <t>LUOVU</t>
  </si>
  <si>
    <t>Koskinen Aatu-Oskari</t>
  </si>
  <si>
    <t>Rinne Kalle</t>
  </si>
  <si>
    <t>Aho Janne</t>
  </si>
  <si>
    <t>Haario Timo</t>
  </si>
  <si>
    <t>Satola Jesse</t>
  </si>
  <si>
    <t>Stenberg Matias</t>
  </si>
  <si>
    <t>Tervala Aku</t>
  </si>
  <si>
    <t>Syrjäläinen Mikko</t>
  </si>
  <si>
    <t>HEKILÖKUNTA</t>
  </si>
  <si>
    <t>Sijoitus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</si>
  <si>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</si>
  <si>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</si>
  <si>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</si>
  <si>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</si>
  <si>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</si>
  <si>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</si>
  <si>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</si>
  <si>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</si>
  <si>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</si>
  <si>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</si>
  <si>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</si>
  <si>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</si>
  <si>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</si>
  <si>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</si>
  <si>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</si>
  <si>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</si>
  <si>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</si>
  <si>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</si>
  <si>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</si>
  <si>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</si>
  <si>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</si>
  <si>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NIIVU 1</t>
  </si>
  <si>
    <t>Vänskä Kimmo/Hytti Joonas</t>
  </si>
  <si>
    <t>Lehmusvuori Mikko/Ottavainen Janne</t>
  </si>
  <si>
    <t>Malinen Arto/Olkkonen Timo</t>
  </si>
  <si>
    <t>Pylvänäinen Jari/Harhala Ari-Pekka</t>
  </si>
  <si>
    <t>Tikkanen Veli-Pekka/Hugg Aki</t>
  </si>
  <si>
    <t>Koskinen Jari/Ruisniemi Mika</t>
  </si>
  <si>
    <t>Virta Kristian/Koota Lassi</t>
  </si>
  <si>
    <t>KOUVU 1</t>
  </si>
  <si>
    <t>KOUVU 2</t>
  </si>
  <si>
    <t>Koskinen Aatu-Oskari/Rinne Kalle</t>
  </si>
  <si>
    <t>Aho Janne/Haario Timo</t>
  </si>
  <si>
    <t>NIIVU 2</t>
  </si>
  <si>
    <t>Satola Jesse/Stenberg Matias</t>
  </si>
  <si>
    <t>NIIVU 3</t>
  </si>
  <si>
    <t>NIIVU 4</t>
  </si>
  <si>
    <t xml:space="preserve">HENKILÖKOHTAINEN KILPAILU </t>
  </si>
  <si>
    <t>2. Kierros</t>
  </si>
  <si>
    <t>Haapanen Marko</t>
  </si>
  <si>
    <t>Syrjäläinen Mikko/Haapanen Marko</t>
  </si>
  <si>
    <t>Viimeinen</t>
  </si>
  <si>
    <t>1. kierros</t>
  </si>
  <si>
    <t>Väylä</t>
  </si>
  <si>
    <t>Ihannetulos</t>
  </si>
  <si>
    <t>Pituus</t>
  </si>
  <si>
    <t>TULOS</t>
  </si>
  <si>
    <t>Yht</t>
  </si>
  <si>
    <t>Palkattu</t>
  </si>
  <si>
    <t>VM</t>
  </si>
  <si>
    <t>Varuskuntakilpailu</t>
  </si>
  <si>
    <t xml:space="preserve">YHT </t>
  </si>
  <si>
    <t>Vepsäläinen Antti-Pekka</t>
  </si>
  <si>
    <t>Laitinen Jani/Vepsäläinen Antti-Pekka</t>
  </si>
  <si>
    <t>+/-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</si>
</sst>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2" fillId="0" borderId="25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2" borderId="29" xfId="0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29" xfId="0" applyFont="1" applyFill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17">
      <selection activeCell="T44" sqref="T44"/>
    </sheetView>
  </sheetViews>
  <sheetFormatPr defaultColWidth="9.140625" defaultRowHeight="12.75"/>
  <cols>
    <col min="1" max="1" width="23.00390625" style="0" customWidth="1"/>
    <col min="2" max="2" width="8.28125" style="0" customWidth="1"/>
    <col min="3" max="20" width="4.57421875" style="4" customWidth="1"/>
    <col min="21" max="21" width="7.421875" style="4" customWidth="1"/>
    <col min="23" max="25" width="7.140625" style="4" customWidth="1"/>
  </cols>
  <sheetData>
    <row r="1" spans="1:9" ht="12.75">
      <c r="A1" s="3" t="s">
        <v>0</v>
      </c>
      <c r="B1" s="3"/>
      <c r="C1" s="5"/>
      <c r="I1" s="3" t="s">
        <v>84</v>
      </c>
    </row>
    <row r="2" spans="1:3" ht="12.75">
      <c r="A2" s="3" t="s">
        <v>1</v>
      </c>
      <c r="B2" s="3"/>
      <c r="C2" s="5"/>
    </row>
    <row r="3" spans="1:3" ht="12.75">
      <c r="A3" s="3" t="s">
        <v>2</v>
      </c>
      <c r="B3" s="3"/>
      <c r="C3" s="5"/>
    </row>
    <row r="4" spans="1:3" ht="12.75">
      <c r="A4" s="3"/>
      <c r="B4" s="3"/>
      <c r="C4" s="5"/>
    </row>
    <row r="5" spans="1:25" ht="13.5" thickBot="1">
      <c r="A5" s="3" t="s">
        <v>45</v>
      </c>
      <c r="B5" s="3"/>
      <c r="C5" s="5"/>
      <c r="V5">
        <v>60</v>
      </c>
      <c r="W5" s="77" t="s">
        <v>88</v>
      </c>
      <c r="X5" s="77"/>
      <c r="Y5" s="77"/>
    </row>
    <row r="6" spans="1:25" ht="13.5" thickBot="1">
      <c r="A6" s="68" t="s">
        <v>3</v>
      </c>
      <c r="B6" s="69" t="s">
        <v>4</v>
      </c>
      <c r="C6" s="70">
        <v>1</v>
      </c>
      <c r="D6" s="70">
        <v>2</v>
      </c>
      <c r="E6" s="70">
        <v>3</v>
      </c>
      <c r="F6" s="70">
        <v>4</v>
      </c>
      <c r="G6" s="70">
        <v>5</v>
      </c>
      <c r="H6" s="70">
        <v>6</v>
      </c>
      <c r="I6" s="70">
        <v>7</v>
      </c>
      <c r="J6" s="70">
        <v>8</v>
      </c>
      <c r="K6" s="70">
        <v>9</v>
      </c>
      <c r="L6" s="70">
        <v>10</v>
      </c>
      <c r="M6" s="70">
        <v>11</v>
      </c>
      <c r="N6" s="70">
        <v>12</v>
      </c>
      <c r="O6" s="70">
        <v>13</v>
      </c>
      <c r="P6" s="70">
        <v>14</v>
      </c>
      <c r="Q6" s="70">
        <v>15</v>
      </c>
      <c r="R6" s="70">
        <v>16</v>
      </c>
      <c r="S6" s="70">
        <v>17</v>
      </c>
      <c r="T6" s="70">
        <v>18</v>
      </c>
      <c r="U6" s="71" t="s">
        <v>98</v>
      </c>
      <c r="W6" s="5">
        <v>1</v>
      </c>
      <c r="X6" s="5">
        <v>3</v>
      </c>
      <c r="Y6" s="5">
        <v>9</v>
      </c>
    </row>
    <row r="7" spans="1:22" ht="12.75">
      <c r="A7" s="10" t="s">
        <v>7</v>
      </c>
      <c r="B7" s="11" t="s">
        <v>28</v>
      </c>
      <c r="C7" s="66">
        <v>3</v>
      </c>
      <c r="D7" s="66">
        <v>3</v>
      </c>
      <c r="E7" s="66">
        <v>4</v>
      </c>
      <c r="F7" s="66">
        <v>6</v>
      </c>
      <c r="G7" s="66">
        <v>3</v>
      </c>
      <c r="H7" s="66">
        <v>3</v>
      </c>
      <c r="I7" s="66">
        <v>3</v>
      </c>
      <c r="J7" s="66">
        <v>3</v>
      </c>
      <c r="K7" s="66">
        <v>2</v>
      </c>
      <c r="L7" s="66">
        <v>3</v>
      </c>
      <c r="M7" s="66">
        <v>5</v>
      </c>
      <c r="N7" s="66">
        <v>4</v>
      </c>
      <c r="O7" s="66">
        <v>4</v>
      </c>
      <c r="P7" s="66">
        <v>3</v>
      </c>
      <c r="Q7" s="66">
        <v>5</v>
      </c>
      <c r="R7" s="66">
        <v>2</v>
      </c>
      <c r="S7" s="66">
        <v>7</v>
      </c>
      <c r="T7" s="66">
        <v>5</v>
      </c>
      <c r="U7" s="12">
        <f aca="true" t="shared" si="0" ref="U7:U48">SUM(C7:T7)</f>
        <v>68</v>
      </c>
      <c r="V7">
        <f>SUM(U7-$V$5)</f>
        <v>8</v>
      </c>
    </row>
    <row r="8" spans="1:25" ht="13.5" thickBot="1">
      <c r="A8" s="13" t="s">
        <v>85</v>
      </c>
      <c r="B8" s="14"/>
      <c r="C8" s="16">
        <v>3</v>
      </c>
      <c r="D8" s="16">
        <v>3</v>
      </c>
      <c r="E8" s="16">
        <v>3</v>
      </c>
      <c r="F8" s="16">
        <v>6</v>
      </c>
      <c r="G8" s="16">
        <v>3</v>
      </c>
      <c r="H8" s="16">
        <v>3</v>
      </c>
      <c r="I8" s="16">
        <v>3</v>
      </c>
      <c r="J8" s="16">
        <v>4</v>
      </c>
      <c r="K8" s="16">
        <v>3</v>
      </c>
      <c r="L8" s="16">
        <v>3</v>
      </c>
      <c r="M8" s="16">
        <v>4</v>
      </c>
      <c r="N8" s="16">
        <v>4</v>
      </c>
      <c r="O8" s="16">
        <v>3</v>
      </c>
      <c r="P8" s="16">
        <v>3</v>
      </c>
      <c r="Q8" s="16">
        <v>4</v>
      </c>
      <c r="R8" s="16">
        <v>3</v>
      </c>
      <c r="S8" s="16">
        <v>5</v>
      </c>
      <c r="T8" s="16">
        <v>4</v>
      </c>
      <c r="U8" s="15">
        <f t="shared" si="0"/>
        <v>64</v>
      </c>
      <c r="V8">
        <f aca="true" t="shared" si="1" ref="V8:V69">SUM(U8-$V$5)</f>
        <v>4</v>
      </c>
      <c r="W8" s="4">
        <f>+T8</f>
        <v>4</v>
      </c>
      <c r="X8" s="4">
        <f>SUM(R8:T8)</f>
        <v>12</v>
      </c>
      <c r="Y8" s="4">
        <f>SUM(L8:T8)</f>
        <v>33</v>
      </c>
    </row>
    <row r="9" spans="1:22" ht="12.75">
      <c r="A9" s="10" t="s">
        <v>8</v>
      </c>
      <c r="B9" s="11" t="s">
        <v>28</v>
      </c>
      <c r="C9" s="66">
        <v>2</v>
      </c>
      <c r="D9" s="66">
        <v>3</v>
      </c>
      <c r="E9" s="66">
        <v>3</v>
      </c>
      <c r="F9" s="66">
        <v>5</v>
      </c>
      <c r="G9" s="66">
        <v>3</v>
      </c>
      <c r="H9" s="66">
        <v>4</v>
      </c>
      <c r="I9" s="66">
        <v>4</v>
      </c>
      <c r="J9" s="66">
        <v>3</v>
      </c>
      <c r="K9" s="66">
        <v>5</v>
      </c>
      <c r="L9" s="66">
        <v>3</v>
      </c>
      <c r="M9" s="66">
        <v>5</v>
      </c>
      <c r="N9" s="66">
        <v>3</v>
      </c>
      <c r="O9" s="66">
        <v>3</v>
      </c>
      <c r="P9" s="66">
        <v>4</v>
      </c>
      <c r="Q9" s="66">
        <v>3</v>
      </c>
      <c r="R9" s="66">
        <v>3</v>
      </c>
      <c r="S9" s="66">
        <v>4</v>
      </c>
      <c r="T9" s="66">
        <v>5</v>
      </c>
      <c r="U9" s="12">
        <f t="shared" si="0"/>
        <v>65</v>
      </c>
      <c r="V9">
        <f t="shared" si="1"/>
        <v>5</v>
      </c>
    </row>
    <row r="10" spans="1:25" ht="13.5" thickBot="1">
      <c r="A10" s="13" t="s">
        <v>85</v>
      </c>
      <c r="B10" s="14"/>
      <c r="C10" s="16">
        <v>3</v>
      </c>
      <c r="D10" s="16">
        <v>3</v>
      </c>
      <c r="E10" s="16">
        <v>4</v>
      </c>
      <c r="F10" s="16">
        <v>6</v>
      </c>
      <c r="G10" s="16">
        <v>3</v>
      </c>
      <c r="H10" s="16">
        <v>3</v>
      </c>
      <c r="I10" s="16">
        <v>3</v>
      </c>
      <c r="J10" s="16">
        <v>4</v>
      </c>
      <c r="K10" s="16">
        <v>3</v>
      </c>
      <c r="L10" s="16">
        <v>3</v>
      </c>
      <c r="M10" s="16">
        <v>4</v>
      </c>
      <c r="N10" s="16">
        <v>4</v>
      </c>
      <c r="O10" s="16">
        <v>3</v>
      </c>
      <c r="P10" s="16">
        <v>3</v>
      </c>
      <c r="Q10" s="16">
        <v>4</v>
      </c>
      <c r="R10" s="16">
        <v>5</v>
      </c>
      <c r="S10" s="16">
        <v>4</v>
      </c>
      <c r="T10" s="16">
        <v>4</v>
      </c>
      <c r="U10" s="15">
        <f t="shared" si="0"/>
        <v>66</v>
      </c>
      <c r="V10">
        <f t="shared" si="1"/>
        <v>6</v>
      </c>
      <c r="W10" s="4">
        <f>+T10</f>
        <v>4</v>
      </c>
      <c r="X10" s="4">
        <f>SUM(R10:T10)</f>
        <v>13</v>
      </c>
      <c r="Y10" s="4">
        <f>SUM(L10:T10)</f>
        <v>34</v>
      </c>
    </row>
    <row r="11" spans="1:22" ht="12.75">
      <c r="A11" s="10" t="s">
        <v>9</v>
      </c>
      <c r="B11" s="11" t="s">
        <v>29</v>
      </c>
      <c r="C11" s="66">
        <v>3</v>
      </c>
      <c r="D11" s="66">
        <v>3</v>
      </c>
      <c r="E11" s="66">
        <v>4</v>
      </c>
      <c r="F11" s="66">
        <v>7</v>
      </c>
      <c r="G11" s="66">
        <v>3</v>
      </c>
      <c r="H11" s="66">
        <v>3</v>
      </c>
      <c r="I11" s="66">
        <v>4</v>
      </c>
      <c r="J11" s="66">
        <v>3</v>
      </c>
      <c r="K11" s="66">
        <v>4</v>
      </c>
      <c r="L11" s="66">
        <v>4</v>
      </c>
      <c r="M11" s="66">
        <v>4</v>
      </c>
      <c r="N11" s="66">
        <v>5</v>
      </c>
      <c r="O11" s="66">
        <v>4</v>
      </c>
      <c r="P11" s="66">
        <v>3</v>
      </c>
      <c r="Q11" s="66">
        <v>4</v>
      </c>
      <c r="R11" s="66">
        <v>3</v>
      </c>
      <c r="S11" s="66">
        <v>4</v>
      </c>
      <c r="T11" s="66">
        <v>6</v>
      </c>
      <c r="U11" s="12">
        <f t="shared" si="0"/>
        <v>71</v>
      </c>
      <c r="V11">
        <f t="shared" si="1"/>
        <v>11</v>
      </c>
    </row>
    <row r="12" spans="1:25" ht="13.5" thickBot="1">
      <c r="A12" s="13" t="s">
        <v>85</v>
      </c>
      <c r="B12" s="14"/>
      <c r="C12" s="16">
        <v>3</v>
      </c>
      <c r="D12" s="16">
        <v>2</v>
      </c>
      <c r="E12" s="16">
        <v>3</v>
      </c>
      <c r="F12" s="16">
        <v>7</v>
      </c>
      <c r="G12" s="16">
        <v>3</v>
      </c>
      <c r="H12" s="16">
        <v>3</v>
      </c>
      <c r="I12" s="16">
        <v>3</v>
      </c>
      <c r="J12" s="16">
        <v>4</v>
      </c>
      <c r="K12" s="16">
        <v>4</v>
      </c>
      <c r="L12" s="16">
        <v>3</v>
      </c>
      <c r="M12" s="16">
        <v>5</v>
      </c>
      <c r="N12" s="16">
        <v>6</v>
      </c>
      <c r="O12" s="16">
        <v>3</v>
      </c>
      <c r="P12" s="16">
        <v>5</v>
      </c>
      <c r="Q12" s="16">
        <v>7</v>
      </c>
      <c r="R12" s="16">
        <v>3</v>
      </c>
      <c r="S12" s="16">
        <v>5</v>
      </c>
      <c r="T12" s="16">
        <v>5</v>
      </c>
      <c r="U12" s="15">
        <f t="shared" si="0"/>
        <v>74</v>
      </c>
      <c r="V12">
        <f t="shared" si="1"/>
        <v>14</v>
      </c>
      <c r="W12" s="4">
        <f>+T12</f>
        <v>5</v>
      </c>
      <c r="X12" s="4">
        <f>SUM(R12:T12)</f>
        <v>13</v>
      </c>
      <c r="Y12" s="4">
        <f>SUM(L12:T12)</f>
        <v>42</v>
      </c>
    </row>
    <row r="13" spans="1:22" ht="12.75">
      <c r="A13" s="10" t="s">
        <v>10</v>
      </c>
      <c r="B13" s="11" t="s">
        <v>29</v>
      </c>
      <c r="C13" s="66">
        <v>5</v>
      </c>
      <c r="D13" s="66">
        <v>3</v>
      </c>
      <c r="E13" s="66">
        <v>3</v>
      </c>
      <c r="F13" s="66">
        <v>5</v>
      </c>
      <c r="G13" s="66">
        <v>3</v>
      </c>
      <c r="H13" s="66">
        <v>4</v>
      </c>
      <c r="I13" s="66">
        <v>3</v>
      </c>
      <c r="J13" s="66">
        <v>4</v>
      </c>
      <c r="K13" s="66">
        <v>3</v>
      </c>
      <c r="L13" s="66">
        <v>4</v>
      </c>
      <c r="M13" s="66">
        <v>5</v>
      </c>
      <c r="N13" s="66">
        <v>4</v>
      </c>
      <c r="O13" s="66">
        <v>3</v>
      </c>
      <c r="P13" s="66">
        <v>4</v>
      </c>
      <c r="Q13" s="66">
        <v>3</v>
      </c>
      <c r="R13" s="66">
        <v>3</v>
      </c>
      <c r="S13" s="66">
        <v>7</v>
      </c>
      <c r="T13" s="66">
        <v>4</v>
      </c>
      <c r="U13" s="12">
        <f t="shared" si="0"/>
        <v>70</v>
      </c>
      <c r="V13">
        <f t="shared" si="1"/>
        <v>10</v>
      </c>
    </row>
    <row r="14" spans="1:25" ht="13.5" thickBot="1">
      <c r="A14" s="13" t="s">
        <v>85</v>
      </c>
      <c r="B14" s="14"/>
      <c r="C14" s="16">
        <v>3</v>
      </c>
      <c r="D14" s="16">
        <v>3</v>
      </c>
      <c r="E14" s="16">
        <v>3</v>
      </c>
      <c r="F14" s="16">
        <v>6</v>
      </c>
      <c r="G14" s="16">
        <v>3</v>
      </c>
      <c r="H14" s="16">
        <v>3</v>
      </c>
      <c r="I14" s="16">
        <v>3</v>
      </c>
      <c r="J14" s="16">
        <v>3</v>
      </c>
      <c r="K14" s="16">
        <v>3</v>
      </c>
      <c r="L14" s="16">
        <v>3</v>
      </c>
      <c r="M14" s="16">
        <v>4</v>
      </c>
      <c r="N14" s="16">
        <v>4</v>
      </c>
      <c r="O14" s="16">
        <v>4</v>
      </c>
      <c r="P14" s="16">
        <v>3</v>
      </c>
      <c r="Q14" s="16">
        <v>5</v>
      </c>
      <c r="R14" s="16">
        <v>4</v>
      </c>
      <c r="S14" s="16">
        <v>8</v>
      </c>
      <c r="T14" s="16">
        <v>4</v>
      </c>
      <c r="U14" s="15">
        <f t="shared" si="0"/>
        <v>69</v>
      </c>
      <c r="V14">
        <f t="shared" si="1"/>
        <v>9</v>
      </c>
      <c r="W14" s="4">
        <f>+T14</f>
        <v>4</v>
      </c>
      <c r="X14" s="4">
        <f>SUM(R14:T14)</f>
        <v>16</v>
      </c>
      <c r="Y14" s="4">
        <f>SUM(L14:T14)</f>
        <v>39</v>
      </c>
    </row>
    <row r="15" spans="1:22" ht="12.75">
      <c r="A15" s="10" t="s">
        <v>11</v>
      </c>
      <c r="B15" s="11" t="s">
        <v>30</v>
      </c>
      <c r="C15" s="66">
        <v>3</v>
      </c>
      <c r="D15" s="66">
        <v>4</v>
      </c>
      <c r="E15" s="66">
        <v>4</v>
      </c>
      <c r="F15" s="66">
        <v>7</v>
      </c>
      <c r="G15" s="66">
        <v>4</v>
      </c>
      <c r="H15" s="66">
        <v>3</v>
      </c>
      <c r="I15" s="66">
        <v>3</v>
      </c>
      <c r="J15" s="66">
        <v>4</v>
      </c>
      <c r="K15" s="66">
        <v>3</v>
      </c>
      <c r="L15" s="66">
        <v>3</v>
      </c>
      <c r="M15" s="66">
        <v>5</v>
      </c>
      <c r="N15" s="66">
        <v>4</v>
      </c>
      <c r="O15" s="66">
        <v>5</v>
      </c>
      <c r="P15" s="66">
        <v>4</v>
      </c>
      <c r="Q15" s="66">
        <v>3</v>
      </c>
      <c r="R15" s="66">
        <v>3</v>
      </c>
      <c r="S15" s="66">
        <v>5</v>
      </c>
      <c r="T15" s="66">
        <v>5</v>
      </c>
      <c r="U15" s="12">
        <f t="shared" si="0"/>
        <v>72</v>
      </c>
      <c r="V15">
        <f t="shared" si="1"/>
        <v>12</v>
      </c>
    </row>
    <row r="16" spans="1:25" ht="13.5" thickBot="1">
      <c r="A16" s="13" t="s">
        <v>85</v>
      </c>
      <c r="B16" s="14"/>
      <c r="C16" s="16">
        <v>4</v>
      </c>
      <c r="D16" s="16">
        <v>3</v>
      </c>
      <c r="E16" s="16">
        <v>4</v>
      </c>
      <c r="F16" s="16">
        <v>8</v>
      </c>
      <c r="G16" s="16">
        <v>4</v>
      </c>
      <c r="H16" s="16">
        <v>4</v>
      </c>
      <c r="I16" s="16">
        <v>4</v>
      </c>
      <c r="J16" s="16">
        <v>4</v>
      </c>
      <c r="K16" s="16">
        <v>3</v>
      </c>
      <c r="L16" s="16">
        <v>3</v>
      </c>
      <c r="M16" s="16">
        <v>5</v>
      </c>
      <c r="N16" s="16">
        <v>6</v>
      </c>
      <c r="O16" s="16">
        <v>5</v>
      </c>
      <c r="P16" s="16">
        <v>4</v>
      </c>
      <c r="Q16" s="16">
        <v>4</v>
      </c>
      <c r="R16" s="16">
        <v>3</v>
      </c>
      <c r="S16" s="16">
        <v>5</v>
      </c>
      <c r="T16" s="16">
        <v>4</v>
      </c>
      <c r="U16" s="15">
        <f t="shared" si="0"/>
        <v>77</v>
      </c>
      <c r="V16">
        <f t="shared" si="1"/>
        <v>17</v>
      </c>
      <c r="W16" s="4">
        <f>+T16</f>
        <v>4</v>
      </c>
      <c r="X16" s="4">
        <f>SUM(R16:T16)</f>
        <v>12</v>
      </c>
      <c r="Y16" s="4">
        <f>SUM(L16:T16)</f>
        <v>39</v>
      </c>
    </row>
    <row r="17" spans="1:22" ht="12.75">
      <c r="A17" s="10" t="s">
        <v>12</v>
      </c>
      <c r="B17" s="11" t="s">
        <v>30</v>
      </c>
      <c r="C17" s="66">
        <v>4</v>
      </c>
      <c r="D17" s="66">
        <v>4</v>
      </c>
      <c r="E17" s="66">
        <v>3</v>
      </c>
      <c r="F17" s="66">
        <v>10</v>
      </c>
      <c r="G17" s="66">
        <v>5</v>
      </c>
      <c r="H17" s="66">
        <v>5</v>
      </c>
      <c r="I17" s="66">
        <v>3</v>
      </c>
      <c r="J17" s="66">
        <v>4</v>
      </c>
      <c r="K17" s="66">
        <v>9</v>
      </c>
      <c r="L17" s="66">
        <v>3</v>
      </c>
      <c r="M17" s="66">
        <v>5</v>
      </c>
      <c r="N17" s="66">
        <v>10</v>
      </c>
      <c r="O17" s="66">
        <v>4</v>
      </c>
      <c r="P17" s="66">
        <v>5</v>
      </c>
      <c r="Q17" s="66">
        <v>5</v>
      </c>
      <c r="R17" s="66">
        <v>4</v>
      </c>
      <c r="S17" s="66">
        <v>5</v>
      </c>
      <c r="T17" s="66">
        <v>6</v>
      </c>
      <c r="U17" s="12">
        <f t="shared" si="0"/>
        <v>94</v>
      </c>
      <c r="V17">
        <f t="shared" si="1"/>
        <v>34</v>
      </c>
    </row>
    <row r="18" spans="1:25" ht="13.5" thickBot="1">
      <c r="A18" s="13" t="s">
        <v>85</v>
      </c>
      <c r="B18" s="14"/>
      <c r="C18" s="16">
        <v>4</v>
      </c>
      <c r="D18" s="16">
        <v>4</v>
      </c>
      <c r="E18" s="16">
        <v>4</v>
      </c>
      <c r="F18" s="16">
        <v>7</v>
      </c>
      <c r="G18" s="16">
        <v>4</v>
      </c>
      <c r="H18" s="16">
        <v>3</v>
      </c>
      <c r="I18" s="16">
        <v>4</v>
      </c>
      <c r="J18" s="16">
        <v>4</v>
      </c>
      <c r="K18" s="16">
        <v>6</v>
      </c>
      <c r="L18" s="16">
        <v>4</v>
      </c>
      <c r="M18" s="16">
        <v>7</v>
      </c>
      <c r="N18" s="16">
        <v>5</v>
      </c>
      <c r="O18" s="16">
        <v>4</v>
      </c>
      <c r="P18" s="16">
        <v>5</v>
      </c>
      <c r="Q18" s="16">
        <v>5</v>
      </c>
      <c r="R18" s="16">
        <v>3</v>
      </c>
      <c r="S18" s="16">
        <v>10</v>
      </c>
      <c r="T18" s="16">
        <v>7</v>
      </c>
      <c r="U18" s="15">
        <f t="shared" si="0"/>
        <v>90</v>
      </c>
      <c r="V18">
        <f t="shared" si="1"/>
        <v>30</v>
      </c>
      <c r="W18" s="4">
        <f>+T18</f>
        <v>7</v>
      </c>
      <c r="X18" s="4">
        <f>SUM(R18:T18)</f>
        <v>20</v>
      </c>
      <c r="Y18" s="4">
        <f>SUM(L18:T18)</f>
        <v>50</v>
      </c>
    </row>
    <row r="19" spans="1:22" ht="12.75">
      <c r="A19" s="10" t="s">
        <v>13</v>
      </c>
      <c r="B19" s="11" t="s">
        <v>31</v>
      </c>
      <c r="C19" s="66">
        <v>3</v>
      </c>
      <c r="D19" s="66">
        <v>3</v>
      </c>
      <c r="E19" s="66">
        <v>5</v>
      </c>
      <c r="F19" s="66">
        <v>5</v>
      </c>
      <c r="G19" s="66">
        <v>4</v>
      </c>
      <c r="H19" s="66">
        <v>4</v>
      </c>
      <c r="I19" s="66">
        <v>4</v>
      </c>
      <c r="J19" s="66">
        <v>3</v>
      </c>
      <c r="K19" s="66">
        <v>3</v>
      </c>
      <c r="L19" s="66">
        <v>3</v>
      </c>
      <c r="M19" s="66">
        <v>5</v>
      </c>
      <c r="N19" s="66">
        <v>4</v>
      </c>
      <c r="O19" s="66">
        <v>4</v>
      </c>
      <c r="P19" s="66">
        <v>4</v>
      </c>
      <c r="Q19" s="66">
        <v>3</v>
      </c>
      <c r="R19" s="66">
        <v>3</v>
      </c>
      <c r="S19" s="66">
        <v>4</v>
      </c>
      <c r="T19" s="66">
        <v>6</v>
      </c>
      <c r="U19" s="12">
        <f t="shared" si="0"/>
        <v>70</v>
      </c>
      <c r="V19">
        <f t="shared" si="1"/>
        <v>10</v>
      </c>
    </row>
    <row r="20" spans="1:25" ht="13.5" thickBot="1">
      <c r="A20" s="13" t="s">
        <v>85</v>
      </c>
      <c r="B20" s="14"/>
      <c r="C20" s="16">
        <v>3</v>
      </c>
      <c r="D20" s="16">
        <v>3</v>
      </c>
      <c r="E20" s="16">
        <v>4</v>
      </c>
      <c r="F20" s="16">
        <v>6</v>
      </c>
      <c r="G20" s="16">
        <v>3</v>
      </c>
      <c r="H20" s="16">
        <v>3</v>
      </c>
      <c r="I20" s="16">
        <v>3</v>
      </c>
      <c r="J20" s="16">
        <v>5</v>
      </c>
      <c r="K20" s="16">
        <v>4</v>
      </c>
      <c r="L20" s="16">
        <v>3</v>
      </c>
      <c r="M20" s="16">
        <v>5</v>
      </c>
      <c r="N20" s="16">
        <v>3</v>
      </c>
      <c r="O20" s="16">
        <v>4</v>
      </c>
      <c r="P20" s="16">
        <v>4</v>
      </c>
      <c r="Q20" s="16">
        <v>4</v>
      </c>
      <c r="R20" s="16">
        <v>3</v>
      </c>
      <c r="S20" s="16">
        <v>4</v>
      </c>
      <c r="T20" s="16">
        <v>4</v>
      </c>
      <c r="U20" s="15">
        <f t="shared" si="0"/>
        <v>68</v>
      </c>
      <c r="V20">
        <f t="shared" si="1"/>
        <v>8</v>
      </c>
      <c r="W20" s="4">
        <f>+T20</f>
        <v>4</v>
      </c>
      <c r="X20" s="4">
        <f>SUM(R20:T20)</f>
        <v>11</v>
      </c>
      <c r="Y20" s="4">
        <f>SUM(L20:T20)</f>
        <v>34</v>
      </c>
    </row>
    <row r="21" spans="1:22" ht="12.75">
      <c r="A21" s="10" t="s">
        <v>14</v>
      </c>
      <c r="B21" s="11" t="s">
        <v>31</v>
      </c>
      <c r="C21" s="66">
        <v>3</v>
      </c>
      <c r="D21" s="66">
        <v>3</v>
      </c>
      <c r="E21" s="66">
        <v>3</v>
      </c>
      <c r="F21" s="66">
        <v>7</v>
      </c>
      <c r="G21" s="66">
        <v>3</v>
      </c>
      <c r="H21" s="66">
        <v>3</v>
      </c>
      <c r="I21" s="66">
        <v>4</v>
      </c>
      <c r="J21" s="66">
        <v>4</v>
      </c>
      <c r="K21" s="66">
        <v>4</v>
      </c>
      <c r="L21" s="66">
        <v>4</v>
      </c>
      <c r="M21" s="66">
        <v>4</v>
      </c>
      <c r="N21" s="66">
        <v>6</v>
      </c>
      <c r="O21" s="66">
        <v>4</v>
      </c>
      <c r="P21" s="66">
        <v>4</v>
      </c>
      <c r="Q21" s="66">
        <v>3</v>
      </c>
      <c r="R21" s="66">
        <v>3</v>
      </c>
      <c r="S21" s="66">
        <v>4</v>
      </c>
      <c r="T21" s="66">
        <v>5</v>
      </c>
      <c r="U21" s="12">
        <f t="shared" si="0"/>
        <v>71</v>
      </c>
      <c r="V21">
        <f t="shared" si="1"/>
        <v>11</v>
      </c>
    </row>
    <row r="22" spans="1:25" ht="13.5" thickBot="1">
      <c r="A22" s="13" t="s">
        <v>85</v>
      </c>
      <c r="B22" s="14"/>
      <c r="C22" s="16">
        <v>3</v>
      </c>
      <c r="D22" s="16">
        <v>3</v>
      </c>
      <c r="E22" s="16">
        <v>4</v>
      </c>
      <c r="F22" s="16">
        <v>6</v>
      </c>
      <c r="G22" s="16">
        <v>4</v>
      </c>
      <c r="H22" s="16">
        <v>4</v>
      </c>
      <c r="I22" s="16">
        <v>3</v>
      </c>
      <c r="J22" s="16">
        <v>4</v>
      </c>
      <c r="K22" s="16">
        <v>5</v>
      </c>
      <c r="L22" s="16">
        <v>4</v>
      </c>
      <c r="M22" s="16">
        <v>5</v>
      </c>
      <c r="N22" s="16">
        <v>5</v>
      </c>
      <c r="O22" s="16">
        <v>5</v>
      </c>
      <c r="P22" s="16">
        <v>4</v>
      </c>
      <c r="Q22" s="16">
        <v>7</v>
      </c>
      <c r="R22" s="16">
        <v>3</v>
      </c>
      <c r="S22" s="16">
        <v>5</v>
      </c>
      <c r="T22" s="16">
        <v>4</v>
      </c>
      <c r="U22" s="15">
        <f t="shared" si="0"/>
        <v>78</v>
      </c>
      <c r="V22">
        <f t="shared" si="1"/>
        <v>18</v>
      </c>
      <c r="W22" s="4">
        <f>+T22</f>
        <v>4</v>
      </c>
      <c r="X22" s="4">
        <f>SUM(R22:T22)</f>
        <v>12</v>
      </c>
      <c r="Y22" s="4">
        <f>SUM(L22:T22)</f>
        <v>42</v>
      </c>
    </row>
    <row r="23" spans="1:22" ht="12.75">
      <c r="A23" s="10" t="s">
        <v>15</v>
      </c>
      <c r="B23" s="11" t="s">
        <v>32</v>
      </c>
      <c r="C23" s="66">
        <v>4</v>
      </c>
      <c r="D23" s="66">
        <v>3</v>
      </c>
      <c r="E23" s="66">
        <v>3</v>
      </c>
      <c r="F23" s="66">
        <v>6</v>
      </c>
      <c r="G23" s="66">
        <v>5</v>
      </c>
      <c r="H23" s="66">
        <v>3</v>
      </c>
      <c r="I23" s="66">
        <v>4</v>
      </c>
      <c r="J23" s="66">
        <v>4</v>
      </c>
      <c r="K23" s="66">
        <v>3</v>
      </c>
      <c r="L23" s="66">
        <v>3</v>
      </c>
      <c r="M23" s="66">
        <v>5</v>
      </c>
      <c r="N23" s="66">
        <v>4</v>
      </c>
      <c r="O23" s="66">
        <v>4</v>
      </c>
      <c r="P23" s="66">
        <v>3</v>
      </c>
      <c r="Q23" s="66">
        <v>6</v>
      </c>
      <c r="R23" s="66">
        <v>3</v>
      </c>
      <c r="S23" s="66">
        <v>4</v>
      </c>
      <c r="T23" s="66">
        <v>6</v>
      </c>
      <c r="U23" s="12">
        <f t="shared" si="0"/>
        <v>73</v>
      </c>
      <c r="V23">
        <f t="shared" si="1"/>
        <v>13</v>
      </c>
    </row>
    <row r="24" spans="1:25" ht="13.5" thickBot="1">
      <c r="A24" s="13" t="s">
        <v>85</v>
      </c>
      <c r="B24" s="14"/>
      <c r="C24" s="16">
        <v>3</v>
      </c>
      <c r="D24" s="16">
        <v>3</v>
      </c>
      <c r="E24" s="16">
        <v>3</v>
      </c>
      <c r="F24" s="16">
        <v>6</v>
      </c>
      <c r="G24" s="16">
        <v>3</v>
      </c>
      <c r="H24" s="16">
        <v>3</v>
      </c>
      <c r="I24" s="16">
        <v>3</v>
      </c>
      <c r="J24" s="16">
        <v>4</v>
      </c>
      <c r="K24" s="16">
        <v>3</v>
      </c>
      <c r="L24" s="16">
        <v>3</v>
      </c>
      <c r="M24" s="16">
        <v>5</v>
      </c>
      <c r="N24" s="16">
        <v>5</v>
      </c>
      <c r="O24" s="16">
        <v>4</v>
      </c>
      <c r="P24" s="16">
        <v>4</v>
      </c>
      <c r="Q24" s="16">
        <v>2</v>
      </c>
      <c r="R24" s="16">
        <v>4</v>
      </c>
      <c r="S24" s="16">
        <v>5</v>
      </c>
      <c r="T24" s="16">
        <v>5</v>
      </c>
      <c r="U24" s="15">
        <f t="shared" si="0"/>
        <v>68</v>
      </c>
      <c r="V24">
        <f t="shared" si="1"/>
        <v>8</v>
      </c>
      <c r="W24" s="4">
        <f>+T24</f>
        <v>5</v>
      </c>
      <c r="X24" s="4">
        <f>SUM(R24:T24)</f>
        <v>14</v>
      </c>
      <c r="Y24" s="4">
        <f>SUM(L24:T24)</f>
        <v>37</v>
      </c>
    </row>
    <row r="25" spans="1:22" ht="12.75">
      <c r="A25" s="10" t="s">
        <v>16</v>
      </c>
      <c r="B25" s="11" t="s">
        <v>32</v>
      </c>
      <c r="C25" s="66">
        <v>4</v>
      </c>
      <c r="D25" s="66">
        <v>3</v>
      </c>
      <c r="E25" s="66">
        <v>4</v>
      </c>
      <c r="F25" s="66">
        <v>6</v>
      </c>
      <c r="G25" s="66">
        <v>3</v>
      </c>
      <c r="H25" s="66">
        <v>3</v>
      </c>
      <c r="I25" s="66">
        <v>4</v>
      </c>
      <c r="J25" s="66">
        <v>4</v>
      </c>
      <c r="K25" s="66">
        <v>4</v>
      </c>
      <c r="L25" s="66">
        <v>3</v>
      </c>
      <c r="M25" s="66">
        <v>6</v>
      </c>
      <c r="N25" s="66">
        <v>5</v>
      </c>
      <c r="O25" s="66">
        <v>4</v>
      </c>
      <c r="P25" s="66">
        <v>6</v>
      </c>
      <c r="Q25" s="66">
        <v>4</v>
      </c>
      <c r="R25" s="66">
        <v>3</v>
      </c>
      <c r="S25" s="66">
        <v>5</v>
      </c>
      <c r="T25" s="66">
        <v>6</v>
      </c>
      <c r="U25" s="12">
        <f t="shared" si="0"/>
        <v>77</v>
      </c>
      <c r="V25">
        <f t="shared" si="1"/>
        <v>17</v>
      </c>
    </row>
    <row r="26" spans="1:25" ht="13.5" thickBot="1">
      <c r="A26" s="13" t="s">
        <v>85</v>
      </c>
      <c r="B26" s="14"/>
      <c r="C26" s="16">
        <v>3</v>
      </c>
      <c r="D26" s="16">
        <v>4</v>
      </c>
      <c r="E26" s="16">
        <v>4</v>
      </c>
      <c r="F26" s="16">
        <v>6</v>
      </c>
      <c r="G26" s="16">
        <v>4</v>
      </c>
      <c r="H26" s="16">
        <v>4</v>
      </c>
      <c r="I26" s="16">
        <v>5</v>
      </c>
      <c r="J26" s="16">
        <v>4</v>
      </c>
      <c r="K26" s="16">
        <v>4</v>
      </c>
      <c r="L26" s="16">
        <v>3</v>
      </c>
      <c r="M26" s="16">
        <v>6</v>
      </c>
      <c r="N26" s="16">
        <v>6</v>
      </c>
      <c r="O26" s="16">
        <v>5</v>
      </c>
      <c r="P26" s="16">
        <v>5</v>
      </c>
      <c r="Q26" s="16">
        <v>3</v>
      </c>
      <c r="R26" s="16">
        <v>3</v>
      </c>
      <c r="S26" s="16">
        <v>5</v>
      </c>
      <c r="T26" s="16">
        <v>4</v>
      </c>
      <c r="U26" s="15">
        <f t="shared" si="0"/>
        <v>78</v>
      </c>
      <c r="V26">
        <f t="shared" si="1"/>
        <v>18</v>
      </c>
      <c r="W26" s="4">
        <f>+T26</f>
        <v>4</v>
      </c>
      <c r="X26" s="4">
        <f>SUM(R26:T26)</f>
        <v>12</v>
      </c>
      <c r="Y26" s="4">
        <f>SUM(L26:T26)</f>
        <v>40</v>
      </c>
    </row>
    <row r="27" spans="1:22" ht="12.75">
      <c r="A27" s="10" t="s">
        <v>17</v>
      </c>
      <c r="B27" s="11" t="s">
        <v>33</v>
      </c>
      <c r="C27" s="66">
        <v>2</v>
      </c>
      <c r="D27" s="66">
        <v>3</v>
      </c>
      <c r="E27" s="66">
        <v>4</v>
      </c>
      <c r="F27" s="66">
        <v>6</v>
      </c>
      <c r="G27" s="66">
        <v>3</v>
      </c>
      <c r="H27" s="66">
        <v>3</v>
      </c>
      <c r="I27" s="66">
        <v>3</v>
      </c>
      <c r="J27" s="66">
        <v>4</v>
      </c>
      <c r="K27" s="66">
        <v>3</v>
      </c>
      <c r="L27" s="66">
        <v>3</v>
      </c>
      <c r="M27" s="66">
        <v>5</v>
      </c>
      <c r="N27" s="66">
        <v>5</v>
      </c>
      <c r="O27" s="66">
        <v>3</v>
      </c>
      <c r="P27" s="66">
        <v>4</v>
      </c>
      <c r="Q27" s="66">
        <v>7</v>
      </c>
      <c r="R27" s="66">
        <v>3</v>
      </c>
      <c r="S27" s="66">
        <v>5</v>
      </c>
      <c r="T27" s="66">
        <v>4</v>
      </c>
      <c r="U27" s="12">
        <f t="shared" si="0"/>
        <v>70</v>
      </c>
      <c r="V27">
        <f t="shared" si="1"/>
        <v>10</v>
      </c>
    </row>
    <row r="28" spans="1:25" ht="13.5" thickBot="1">
      <c r="A28" s="13" t="s">
        <v>85</v>
      </c>
      <c r="B28" s="14"/>
      <c r="C28" s="16">
        <v>3</v>
      </c>
      <c r="D28" s="16">
        <v>3</v>
      </c>
      <c r="E28" s="16">
        <v>4</v>
      </c>
      <c r="F28" s="16">
        <v>5</v>
      </c>
      <c r="G28" s="16">
        <v>3</v>
      </c>
      <c r="H28" s="16">
        <v>3</v>
      </c>
      <c r="I28" s="16">
        <v>4</v>
      </c>
      <c r="J28" s="16">
        <v>4</v>
      </c>
      <c r="K28" s="16">
        <v>4</v>
      </c>
      <c r="L28" s="16">
        <v>5</v>
      </c>
      <c r="M28" s="16">
        <v>4</v>
      </c>
      <c r="N28" s="16">
        <v>6</v>
      </c>
      <c r="O28" s="16">
        <v>3</v>
      </c>
      <c r="P28" s="16">
        <v>5</v>
      </c>
      <c r="Q28" s="16">
        <v>3</v>
      </c>
      <c r="R28" s="16">
        <v>3</v>
      </c>
      <c r="S28" s="16">
        <v>5</v>
      </c>
      <c r="T28" s="16">
        <v>5</v>
      </c>
      <c r="U28" s="15">
        <f t="shared" si="0"/>
        <v>72</v>
      </c>
      <c r="V28">
        <f t="shared" si="1"/>
        <v>12</v>
      </c>
      <c r="W28" s="4">
        <f>+T28</f>
        <v>5</v>
      </c>
      <c r="X28" s="4">
        <f>SUM(R28:T28)</f>
        <v>13</v>
      </c>
      <c r="Y28" s="4">
        <f>SUM(L28:T28)</f>
        <v>39</v>
      </c>
    </row>
    <row r="29" spans="1:22" ht="12.75">
      <c r="A29" s="10" t="s">
        <v>18</v>
      </c>
      <c r="B29" s="11" t="s">
        <v>34</v>
      </c>
      <c r="C29" s="66">
        <v>3</v>
      </c>
      <c r="D29" s="66">
        <v>3</v>
      </c>
      <c r="E29" s="66">
        <v>4</v>
      </c>
      <c r="F29" s="66">
        <v>6</v>
      </c>
      <c r="G29" s="66">
        <v>3</v>
      </c>
      <c r="H29" s="66">
        <v>4</v>
      </c>
      <c r="I29" s="66">
        <v>4</v>
      </c>
      <c r="J29" s="66">
        <v>3</v>
      </c>
      <c r="K29" s="66">
        <v>3</v>
      </c>
      <c r="L29" s="66">
        <v>3</v>
      </c>
      <c r="M29" s="66">
        <v>7</v>
      </c>
      <c r="N29" s="66">
        <v>3</v>
      </c>
      <c r="O29" s="66">
        <v>4</v>
      </c>
      <c r="P29" s="66">
        <v>5</v>
      </c>
      <c r="Q29" s="66">
        <v>6</v>
      </c>
      <c r="R29" s="66">
        <v>4</v>
      </c>
      <c r="S29" s="66">
        <v>4</v>
      </c>
      <c r="T29" s="66">
        <v>5</v>
      </c>
      <c r="U29" s="12">
        <f t="shared" si="0"/>
        <v>74</v>
      </c>
      <c r="V29">
        <f t="shared" si="1"/>
        <v>14</v>
      </c>
    </row>
    <row r="30" spans="1:25" ht="13.5" thickBot="1">
      <c r="A30" s="13" t="s">
        <v>85</v>
      </c>
      <c r="B30" s="14"/>
      <c r="C30" s="16">
        <v>3</v>
      </c>
      <c r="D30" s="16">
        <v>3</v>
      </c>
      <c r="E30" s="16">
        <v>4</v>
      </c>
      <c r="F30" s="16">
        <v>5</v>
      </c>
      <c r="G30" s="16">
        <v>4</v>
      </c>
      <c r="H30" s="16">
        <v>3</v>
      </c>
      <c r="I30" s="16">
        <v>4</v>
      </c>
      <c r="J30" s="16">
        <v>4</v>
      </c>
      <c r="K30" s="16">
        <v>4</v>
      </c>
      <c r="L30" s="16">
        <v>3</v>
      </c>
      <c r="M30" s="16">
        <v>5</v>
      </c>
      <c r="N30" s="16">
        <v>4</v>
      </c>
      <c r="O30" s="16">
        <v>3</v>
      </c>
      <c r="P30" s="16">
        <v>3</v>
      </c>
      <c r="Q30" s="16">
        <v>3</v>
      </c>
      <c r="R30" s="16">
        <v>3</v>
      </c>
      <c r="S30" s="16">
        <v>8</v>
      </c>
      <c r="T30" s="16">
        <v>5</v>
      </c>
      <c r="U30" s="15">
        <f t="shared" si="0"/>
        <v>71</v>
      </c>
      <c r="V30">
        <f t="shared" si="1"/>
        <v>11</v>
      </c>
      <c r="W30" s="4">
        <f>+T30</f>
        <v>5</v>
      </c>
      <c r="X30" s="4">
        <f>SUM(R30:T30)</f>
        <v>16</v>
      </c>
      <c r="Y30" s="4">
        <f>SUM(L30:T30)</f>
        <v>37</v>
      </c>
    </row>
    <row r="31" spans="1:22" ht="12.75">
      <c r="A31" s="10" t="s">
        <v>19</v>
      </c>
      <c r="B31" s="11" t="s">
        <v>34</v>
      </c>
      <c r="C31" s="66">
        <v>3</v>
      </c>
      <c r="D31" s="66">
        <v>4</v>
      </c>
      <c r="E31" s="66">
        <v>3</v>
      </c>
      <c r="F31" s="66">
        <v>5</v>
      </c>
      <c r="G31" s="66">
        <v>3</v>
      </c>
      <c r="H31" s="66">
        <v>3</v>
      </c>
      <c r="I31" s="66">
        <v>3</v>
      </c>
      <c r="J31" s="66">
        <v>5</v>
      </c>
      <c r="K31" s="66">
        <v>3</v>
      </c>
      <c r="L31" s="66">
        <v>3</v>
      </c>
      <c r="M31" s="66">
        <v>6</v>
      </c>
      <c r="N31" s="66">
        <v>3</v>
      </c>
      <c r="O31" s="66">
        <v>4</v>
      </c>
      <c r="P31" s="66">
        <v>4</v>
      </c>
      <c r="Q31" s="66">
        <v>4</v>
      </c>
      <c r="R31" s="66">
        <v>3</v>
      </c>
      <c r="S31" s="66">
        <v>5</v>
      </c>
      <c r="T31" s="66">
        <v>4</v>
      </c>
      <c r="U31" s="12">
        <f t="shared" si="0"/>
        <v>68</v>
      </c>
      <c r="V31">
        <f t="shared" si="1"/>
        <v>8</v>
      </c>
    </row>
    <row r="32" spans="1:25" ht="13.5" thickBot="1">
      <c r="A32" s="13" t="s">
        <v>85</v>
      </c>
      <c r="B32" s="14"/>
      <c r="C32" s="16">
        <v>3</v>
      </c>
      <c r="D32" s="16">
        <v>3</v>
      </c>
      <c r="E32" s="16">
        <v>4</v>
      </c>
      <c r="F32" s="16">
        <v>6</v>
      </c>
      <c r="G32" s="16">
        <v>3</v>
      </c>
      <c r="H32" s="16">
        <v>3</v>
      </c>
      <c r="I32" s="16">
        <v>3</v>
      </c>
      <c r="J32" s="16">
        <v>4</v>
      </c>
      <c r="K32" s="16">
        <v>3</v>
      </c>
      <c r="L32" s="16">
        <v>3</v>
      </c>
      <c r="M32" s="16">
        <v>4</v>
      </c>
      <c r="N32" s="16">
        <v>4</v>
      </c>
      <c r="O32" s="16">
        <v>4</v>
      </c>
      <c r="P32" s="16">
        <v>3</v>
      </c>
      <c r="Q32" s="16">
        <v>3</v>
      </c>
      <c r="R32" s="16">
        <v>3</v>
      </c>
      <c r="S32" s="16">
        <v>4</v>
      </c>
      <c r="T32" s="16">
        <v>5</v>
      </c>
      <c r="U32" s="15">
        <f t="shared" si="0"/>
        <v>65</v>
      </c>
      <c r="V32">
        <f t="shared" si="1"/>
        <v>5</v>
      </c>
      <c r="W32" s="4">
        <f>+T32</f>
        <v>5</v>
      </c>
      <c r="X32" s="4">
        <f>SUM(R32:T32)</f>
        <v>12</v>
      </c>
      <c r="Y32" s="4">
        <f>SUM(L32:T32)</f>
        <v>33</v>
      </c>
    </row>
    <row r="33" spans="1:22" ht="12.75">
      <c r="A33" s="10" t="s">
        <v>20</v>
      </c>
      <c r="B33" s="11" t="s">
        <v>34</v>
      </c>
      <c r="C33" s="66">
        <v>3</v>
      </c>
      <c r="D33" s="66">
        <v>2</v>
      </c>
      <c r="E33" s="66">
        <v>4</v>
      </c>
      <c r="F33" s="66">
        <v>6</v>
      </c>
      <c r="G33" s="66">
        <v>3</v>
      </c>
      <c r="H33" s="66">
        <v>4</v>
      </c>
      <c r="I33" s="66">
        <v>4</v>
      </c>
      <c r="J33" s="66">
        <v>5</v>
      </c>
      <c r="K33" s="66">
        <v>5</v>
      </c>
      <c r="L33" s="66">
        <v>4</v>
      </c>
      <c r="M33" s="66">
        <v>6</v>
      </c>
      <c r="N33" s="66">
        <v>6</v>
      </c>
      <c r="O33" s="66">
        <v>5</v>
      </c>
      <c r="P33" s="66">
        <v>4</v>
      </c>
      <c r="Q33" s="66">
        <v>3</v>
      </c>
      <c r="R33" s="66">
        <v>2</v>
      </c>
      <c r="S33" s="66">
        <v>5</v>
      </c>
      <c r="T33" s="66">
        <v>4</v>
      </c>
      <c r="U33" s="12">
        <f t="shared" si="0"/>
        <v>75</v>
      </c>
      <c r="V33">
        <f t="shared" si="1"/>
        <v>15</v>
      </c>
    </row>
    <row r="34" spans="1:25" ht="13.5" thickBot="1">
      <c r="A34" s="13" t="s">
        <v>85</v>
      </c>
      <c r="B34" s="14"/>
      <c r="C34" s="16">
        <v>3</v>
      </c>
      <c r="D34" s="16">
        <v>2</v>
      </c>
      <c r="E34" s="16">
        <v>4</v>
      </c>
      <c r="F34" s="16">
        <v>7</v>
      </c>
      <c r="G34" s="16">
        <v>4</v>
      </c>
      <c r="H34" s="16">
        <v>3</v>
      </c>
      <c r="I34" s="16">
        <v>3</v>
      </c>
      <c r="J34" s="16">
        <v>4</v>
      </c>
      <c r="K34" s="16">
        <v>4</v>
      </c>
      <c r="L34" s="16">
        <v>2</v>
      </c>
      <c r="M34" s="16">
        <v>6</v>
      </c>
      <c r="N34" s="16">
        <v>4</v>
      </c>
      <c r="O34" s="16">
        <v>7</v>
      </c>
      <c r="P34" s="16">
        <v>3</v>
      </c>
      <c r="Q34" s="16">
        <v>4</v>
      </c>
      <c r="R34" s="16">
        <v>3</v>
      </c>
      <c r="S34" s="16">
        <v>3</v>
      </c>
      <c r="T34" s="16">
        <v>4</v>
      </c>
      <c r="U34" s="15">
        <f t="shared" si="0"/>
        <v>70</v>
      </c>
      <c r="V34">
        <f t="shared" si="1"/>
        <v>10</v>
      </c>
      <c r="W34" s="4">
        <f>+T34</f>
        <v>4</v>
      </c>
      <c r="X34" s="4">
        <f>SUM(R34:T34)</f>
        <v>10</v>
      </c>
      <c r="Y34" s="4">
        <f>SUM(L34:T34)</f>
        <v>36</v>
      </c>
    </row>
    <row r="35" spans="1:22" ht="12.75">
      <c r="A35" s="10" t="s">
        <v>21</v>
      </c>
      <c r="B35" s="11" t="s">
        <v>34</v>
      </c>
      <c r="C35" s="66">
        <v>3</v>
      </c>
      <c r="D35" s="66">
        <v>4</v>
      </c>
      <c r="E35" s="66">
        <v>3</v>
      </c>
      <c r="F35" s="66">
        <v>6</v>
      </c>
      <c r="G35" s="66">
        <v>3</v>
      </c>
      <c r="H35" s="66">
        <v>3</v>
      </c>
      <c r="I35" s="66">
        <v>3</v>
      </c>
      <c r="J35" s="66">
        <v>5</v>
      </c>
      <c r="K35" s="66">
        <v>3</v>
      </c>
      <c r="L35" s="66">
        <v>2</v>
      </c>
      <c r="M35" s="66">
        <v>3</v>
      </c>
      <c r="N35" s="66">
        <v>3</v>
      </c>
      <c r="O35" s="66">
        <v>3</v>
      </c>
      <c r="P35" s="66">
        <v>3</v>
      </c>
      <c r="Q35" s="66">
        <v>3</v>
      </c>
      <c r="R35" s="66">
        <v>3</v>
      </c>
      <c r="S35" s="66">
        <v>5</v>
      </c>
      <c r="T35" s="66">
        <v>4</v>
      </c>
      <c r="U35" s="12">
        <f t="shared" si="0"/>
        <v>62</v>
      </c>
      <c r="V35">
        <f t="shared" si="1"/>
        <v>2</v>
      </c>
    </row>
    <row r="36" spans="1:25" ht="13.5" thickBot="1">
      <c r="A36" s="13" t="s">
        <v>85</v>
      </c>
      <c r="B36" s="14"/>
      <c r="C36" s="16">
        <v>3</v>
      </c>
      <c r="D36" s="16">
        <v>3</v>
      </c>
      <c r="E36" s="16">
        <v>3</v>
      </c>
      <c r="F36" s="16">
        <v>6</v>
      </c>
      <c r="G36" s="16">
        <v>3</v>
      </c>
      <c r="H36" s="16">
        <v>3</v>
      </c>
      <c r="I36" s="16">
        <v>2</v>
      </c>
      <c r="J36" s="16">
        <v>3</v>
      </c>
      <c r="K36" s="16">
        <v>2</v>
      </c>
      <c r="L36" s="16">
        <v>4</v>
      </c>
      <c r="M36" s="16">
        <v>3</v>
      </c>
      <c r="N36" s="16">
        <v>5</v>
      </c>
      <c r="O36" s="16">
        <v>3</v>
      </c>
      <c r="P36" s="16">
        <v>3</v>
      </c>
      <c r="Q36" s="16">
        <v>3</v>
      </c>
      <c r="R36" s="16">
        <v>3</v>
      </c>
      <c r="S36" s="16">
        <v>5</v>
      </c>
      <c r="T36" s="16">
        <v>5</v>
      </c>
      <c r="U36" s="15">
        <f t="shared" si="0"/>
        <v>62</v>
      </c>
      <c r="V36">
        <f t="shared" si="1"/>
        <v>2</v>
      </c>
      <c r="W36" s="4">
        <f>+T36</f>
        <v>5</v>
      </c>
      <c r="X36" s="4">
        <f>SUM(R36:T36)</f>
        <v>13</v>
      </c>
      <c r="Y36" s="4">
        <f>SUM(L36:T36)</f>
        <v>34</v>
      </c>
    </row>
    <row r="37" spans="1:22" ht="12.75">
      <c r="A37" s="10" t="s">
        <v>22</v>
      </c>
      <c r="B37" s="11" t="s">
        <v>34</v>
      </c>
      <c r="C37" s="66">
        <v>5</v>
      </c>
      <c r="D37" s="66">
        <v>3</v>
      </c>
      <c r="E37" s="66">
        <v>3</v>
      </c>
      <c r="F37" s="66">
        <v>8</v>
      </c>
      <c r="G37" s="66">
        <v>4</v>
      </c>
      <c r="H37" s="66">
        <v>4</v>
      </c>
      <c r="I37" s="66">
        <v>4</v>
      </c>
      <c r="J37" s="66">
        <v>3</v>
      </c>
      <c r="K37" s="66">
        <v>3</v>
      </c>
      <c r="L37" s="66">
        <v>3</v>
      </c>
      <c r="M37" s="66">
        <v>5</v>
      </c>
      <c r="N37" s="66">
        <v>6</v>
      </c>
      <c r="O37" s="66">
        <v>4</v>
      </c>
      <c r="P37" s="66">
        <v>6</v>
      </c>
      <c r="Q37" s="66">
        <v>3</v>
      </c>
      <c r="R37" s="66">
        <v>3</v>
      </c>
      <c r="S37" s="66">
        <v>8</v>
      </c>
      <c r="T37" s="66">
        <v>6</v>
      </c>
      <c r="U37" s="12">
        <f t="shared" si="0"/>
        <v>81</v>
      </c>
      <c r="V37">
        <f t="shared" si="1"/>
        <v>21</v>
      </c>
    </row>
    <row r="38" spans="1:25" ht="13.5" thickBot="1">
      <c r="A38" s="13" t="s">
        <v>85</v>
      </c>
      <c r="B38" s="14"/>
      <c r="C38" s="16">
        <v>4</v>
      </c>
      <c r="D38" s="16">
        <v>4</v>
      </c>
      <c r="E38" s="16">
        <v>3</v>
      </c>
      <c r="F38" s="16">
        <v>5</v>
      </c>
      <c r="G38" s="16">
        <v>3</v>
      </c>
      <c r="H38" s="16">
        <v>3</v>
      </c>
      <c r="I38" s="16">
        <v>3</v>
      </c>
      <c r="J38" s="16">
        <v>5</v>
      </c>
      <c r="K38" s="16">
        <v>5</v>
      </c>
      <c r="L38" s="16">
        <v>3</v>
      </c>
      <c r="M38" s="16">
        <v>4</v>
      </c>
      <c r="N38" s="16">
        <v>4</v>
      </c>
      <c r="O38" s="16">
        <v>4</v>
      </c>
      <c r="P38" s="16">
        <v>4</v>
      </c>
      <c r="Q38" s="16">
        <v>4</v>
      </c>
      <c r="R38" s="16">
        <v>4</v>
      </c>
      <c r="S38" s="16">
        <v>5</v>
      </c>
      <c r="T38" s="16">
        <v>5</v>
      </c>
      <c r="U38" s="15">
        <f t="shared" si="0"/>
        <v>72</v>
      </c>
      <c r="V38">
        <f t="shared" si="1"/>
        <v>12</v>
      </c>
      <c r="W38" s="4">
        <f>+T38</f>
        <v>5</v>
      </c>
      <c r="X38" s="4">
        <f>SUM(R38:T38)</f>
        <v>14</v>
      </c>
      <c r="Y38" s="4">
        <f>SUM(L38:T38)</f>
        <v>37</v>
      </c>
    </row>
    <row r="39" spans="1:22" ht="12.75">
      <c r="A39" s="10" t="s">
        <v>23</v>
      </c>
      <c r="B39" s="11" t="s">
        <v>35</v>
      </c>
      <c r="C39" s="66">
        <v>3</v>
      </c>
      <c r="D39" s="66">
        <v>3</v>
      </c>
      <c r="E39" s="66">
        <v>3</v>
      </c>
      <c r="F39" s="66">
        <v>6</v>
      </c>
      <c r="G39" s="66">
        <v>3</v>
      </c>
      <c r="H39" s="66">
        <v>3</v>
      </c>
      <c r="I39" s="66">
        <v>3</v>
      </c>
      <c r="J39" s="66">
        <v>4</v>
      </c>
      <c r="K39" s="66">
        <v>2</v>
      </c>
      <c r="L39" s="66">
        <v>3</v>
      </c>
      <c r="M39" s="66">
        <v>6</v>
      </c>
      <c r="N39" s="66">
        <v>5</v>
      </c>
      <c r="O39" s="66">
        <v>3</v>
      </c>
      <c r="P39" s="66">
        <v>3</v>
      </c>
      <c r="Q39" s="66">
        <v>3</v>
      </c>
      <c r="R39" s="66">
        <v>3</v>
      </c>
      <c r="S39" s="66">
        <v>4</v>
      </c>
      <c r="T39" s="66">
        <v>3</v>
      </c>
      <c r="U39" s="12">
        <f t="shared" si="0"/>
        <v>63</v>
      </c>
      <c r="V39">
        <f t="shared" si="1"/>
        <v>3</v>
      </c>
    </row>
    <row r="40" spans="1:25" ht="13.5" thickBot="1">
      <c r="A40" s="13" t="s">
        <v>85</v>
      </c>
      <c r="B40" s="14"/>
      <c r="C40" s="16">
        <v>3</v>
      </c>
      <c r="D40" s="16">
        <v>3</v>
      </c>
      <c r="E40" s="16">
        <v>4</v>
      </c>
      <c r="F40" s="16">
        <v>5</v>
      </c>
      <c r="G40" s="16">
        <v>4</v>
      </c>
      <c r="H40" s="16">
        <v>3</v>
      </c>
      <c r="I40" s="16">
        <v>3</v>
      </c>
      <c r="J40" s="16">
        <v>4</v>
      </c>
      <c r="K40" s="16">
        <v>2</v>
      </c>
      <c r="L40" s="16">
        <v>3</v>
      </c>
      <c r="M40" s="16">
        <v>5</v>
      </c>
      <c r="N40" s="16">
        <v>3</v>
      </c>
      <c r="O40" s="16">
        <v>3</v>
      </c>
      <c r="P40" s="16">
        <v>3</v>
      </c>
      <c r="Q40" s="16">
        <v>3</v>
      </c>
      <c r="R40" s="16">
        <v>4</v>
      </c>
      <c r="S40" s="16">
        <v>4</v>
      </c>
      <c r="T40" s="16">
        <v>4</v>
      </c>
      <c r="U40" s="15">
        <f t="shared" si="0"/>
        <v>63</v>
      </c>
      <c r="V40">
        <f t="shared" si="1"/>
        <v>3</v>
      </c>
      <c r="W40" s="4">
        <f>+T40</f>
        <v>4</v>
      </c>
      <c r="X40" s="4">
        <f>SUM(R40:T40)</f>
        <v>12</v>
      </c>
      <c r="Y40" s="4">
        <f>SUM(L40:T40)</f>
        <v>32</v>
      </c>
    </row>
    <row r="41" spans="1:22" ht="12.75">
      <c r="A41" s="10" t="s">
        <v>24</v>
      </c>
      <c r="B41" s="11" t="s">
        <v>29</v>
      </c>
      <c r="C41" s="66">
        <v>4</v>
      </c>
      <c r="D41" s="66">
        <v>4</v>
      </c>
      <c r="E41" s="66">
        <v>4</v>
      </c>
      <c r="F41" s="66">
        <v>7</v>
      </c>
      <c r="G41" s="66">
        <v>3</v>
      </c>
      <c r="H41" s="66">
        <v>3</v>
      </c>
      <c r="I41" s="66">
        <v>4</v>
      </c>
      <c r="J41" s="66">
        <v>4</v>
      </c>
      <c r="K41" s="66">
        <v>4</v>
      </c>
      <c r="L41" s="66">
        <v>5</v>
      </c>
      <c r="M41" s="66">
        <v>6</v>
      </c>
      <c r="N41" s="66">
        <v>5</v>
      </c>
      <c r="O41" s="66">
        <v>4</v>
      </c>
      <c r="P41" s="66">
        <v>5</v>
      </c>
      <c r="Q41" s="66">
        <v>5</v>
      </c>
      <c r="R41" s="66">
        <v>4</v>
      </c>
      <c r="S41" s="66">
        <v>5</v>
      </c>
      <c r="T41" s="66">
        <v>4</v>
      </c>
      <c r="U41" s="12">
        <f t="shared" si="0"/>
        <v>80</v>
      </c>
      <c r="V41">
        <f t="shared" si="1"/>
        <v>20</v>
      </c>
    </row>
    <row r="42" spans="1:25" ht="13.5" thickBot="1">
      <c r="A42" s="13" t="s">
        <v>85</v>
      </c>
      <c r="B42" s="14"/>
      <c r="C42" s="16">
        <v>3</v>
      </c>
      <c r="D42" s="16">
        <v>4</v>
      </c>
      <c r="E42" s="16">
        <v>6</v>
      </c>
      <c r="F42" s="16">
        <v>6</v>
      </c>
      <c r="G42" s="16">
        <v>3</v>
      </c>
      <c r="H42" s="16">
        <v>4</v>
      </c>
      <c r="I42" s="16">
        <v>4</v>
      </c>
      <c r="J42" s="16">
        <v>4</v>
      </c>
      <c r="K42" s="16">
        <v>4</v>
      </c>
      <c r="L42" s="16">
        <v>3</v>
      </c>
      <c r="M42" s="16">
        <v>6</v>
      </c>
      <c r="N42" s="16">
        <v>4</v>
      </c>
      <c r="O42" s="16">
        <v>5</v>
      </c>
      <c r="P42" s="16">
        <v>4</v>
      </c>
      <c r="Q42" s="16">
        <v>4</v>
      </c>
      <c r="R42" s="16">
        <v>4</v>
      </c>
      <c r="S42" s="16">
        <v>10</v>
      </c>
      <c r="T42" s="16">
        <v>5</v>
      </c>
      <c r="U42" s="15">
        <f t="shared" si="0"/>
        <v>83</v>
      </c>
      <c r="V42">
        <f t="shared" si="1"/>
        <v>23</v>
      </c>
      <c r="W42" s="4">
        <f>+T42</f>
        <v>5</v>
      </c>
      <c r="X42" s="4">
        <f>SUM(R42:T42)</f>
        <v>19</v>
      </c>
      <c r="Y42" s="4">
        <f>SUM(L42:T42)</f>
        <v>45</v>
      </c>
    </row>
    <row r="43" spans="1:22" ht="12.75">
      <c r="A43" s="10" t="s">
        <v>25</v>
      </c>
      <c r="B43" s="11" t="s">
        <v>36</v>
      </c>
      <c r="C43" s="66">
        <v>5</v>
      </c>
      <c r="D43" s="66">
        <v>4</v>
      </c>
      <c r="E43" s="66">
        <v>6</v>
      </c>
      <c r="F43" s="66">
        <v>7</v>
      </c>
      <c r="G43" s="66">
        <v>3</v>
      </c>
      <c r="H43" s="66">
        <v>3</v>
      </c>
      <c r="I43" s="66">
        <v>3</v>
      </c>
      <c r="J43" s="66">
        <v>4</v>
      </c>
      <c r="K43" s="66">
        <v>3</v>
      </c>
      <c r="L43" s="66">
        <v>4</v>
      </c>
      <c r="M43" s="66">
        <v>7</v>
      </c>
      <c r="N43" s="66">
        <v>5</v>
      </c>
      <c r="O43" s="66">
        <v>5</v>
      </c>
      <c r="P43" s="66">
        <v>4</v>
      </c>
      <c r="Q43" s="66">
        <v>5</v>
      </c>
      <c r="R43" s="66">
        <v>3</v>
      </c>
      <c r="S43" s="66">
        <v>5</v>
      </c>
      <c r="T43" s="66">
        <v>4</v>
      </c>
      <c r="U43" s="12">
        <f t="shared" si="0"/>
        <v>80</v>
      </c>
      <c r="V43">
        <f t="shared" si="1"/>
        <v>20</v>
      </c>
    </row>
    <row r="44" spans="1:25" ht="13.5" thickBot="1">
      <c r="A44" s="13" t="s">
        <v>85</v>
      </c>
      <c r="B44" s="14"/>
      <c r="C44" s="16">
        <v>4</v>
      </c>
      <c r="D44" s="16">
        <v>3</v>
      </c>
      <c r="E44" s="16">
        <v>5</v>
      </c>
      <c r="F44" s="16">
        <v>7</v>
      </c>
      <c r="G44" s="16">
        <v>4</v>
      </c>
      <c r="H44" s="16">
        <v>4</v>
      </c>
      <c r="I44" s="16">
        <v>3</v>
      </c>
      <c r="J44" s="16">
        <v>6</v>
      </c>
      <c r="K44" s="16">
        <v>4</v>
      </c>
      <c r="L44" s="16">
        <v>3</v>
      </c>
      <c r="M44" s="16">
        <v>6</v>
      </c>
      <c r="N44" s="16">
        <v>4</v>
      </c>
      <c r="O44" s="16">
        <v>4</v>
      </c>
      <c r="P44" s="16">
        <v>6</v>
      </c>
      <c r="Q44" s="16">
        <v>5</v>
      </c>
      <c r="R44" s="16">
        <v>3</v>
      </c>
      <c r="S44" s="16">
        <v>6</v>
      </c>
      <c r="T44" s="16">
        <v>5</v>
      </c>
      <c r="U44" s="15">
        <f t="shared" si="0"/>
        <v>82</v>
      </c>
      <c r="V44">
        <f t="shared" si="1"/>
        <v>22</v>
      </c>
      <c r="W44" s="4">
        <f>+T44</f>
        <v>5</v>
      </c>
      <c r="X44" s="4">
        <f>SUM(R44:T44)</f>
        <v>14</v>
      </c>
      <c r="Y44" s="4">
        <f>SUM(L44:T44)</f>
        <v>42</v>
      </c>
    </row>
    <row r="45" spans="1:22" ht="12.75">
      <c r="A45" s="10" t="s">
        <v>99</v>
      </c>
      <c r="B45" s="11" t="s">
        <v>36</v>
      </c>
      <c r="C45" s="66">
        <v>3</v>
      </c>
      <c r="D45" s="66">
        <v>4</v>
      </c>
      <c r="E45" s="66">
        <v>4</v>
      </c>
      <c r="F45" s="66">
        <v>7</v>
      </c>
      <c r="G45" s="66">
        <v>5</v>
      </c>
      <c r="H45" s="66">
        <v>4</v>
      </c>
      <c r="I45" s="66">
        <v>4</v>
      </c>
      <c r="J45" s="66">
        <v>5</v>
      </c>
      <c r="K45" s="66">
        <v>4</v>
      </c>
      <c r="L45" s="66">
        <v>4</v>
      </c>
      <c r="M45" s="66">
        <v>4</v>
      </c>
      <c r="N45" s="66">
        <v>5</v>
      </c>
      <c r="O45" s="66">
        <v>5</v>
      </c>
      <c r="P45" s="66">
        <v>4</v>
      </c>
      <c r="Q45" s="66">
        <v>5</v>
      </c>
      <c r="R45" s="66">
        <v>4</v>
      </c>
      <c r="S45" s="66">
        <v>6</v>
      </c>
      <c r="T45" s="66">
        <v>5</v>
      </c>
      <c r="U45" s="12">
        <f t="shared" si="0"/>
        <v>82</v>
      </c>
      <c r="V45">
        <f t="shared" si="1"/>
        <v>22</v>
      </c>
    </row>
    <row r="46" spans="1:25" ht="13.5" thickBot="1">
      <c r="A46" s="13" t="s">
        <v>85</v>
      </c>
      <c r="B46" s="14"/>
      <c r="C46" s="16">
        <v>6</v>
      </c>
      <c r="D46" s="16">
        <v>5</v>
      </c>
      <c r="E46" s="16">
        <v>4</v>
      </c>
      <c r="F46" s="16">
        <v>6</v>
      </c>
      <c r="G46" s="16">
        <v>6</v>
      </c>
      <c r="H46" s="16">
        <v>4</v>
      </c>
      <c r="I46" s="16">
        <v>5</v>
      </c>
      <c r="J46" s="16">
        <v>5</v>
      </c>
      <c r="K46" s="16">
        <v>3</v>
      </c>
      <c r="L46" s="16">
        <v>4</v>
      </c>
      <c r="M46" s="16">
        <v>4</v>
      </c>
      <c r="N46" s="16">
        <v>4</v>
      </c>
      <c r="O46" s="16">
        <v>5</v>
      </c>
      <c r="P46" s="16">
        <v>4</v>
      </c>
      <c r="Q46" s="16">
        <v>2</v>
      </c>
      <c r="R46" s="16">
        <v>5</v>
      </c>
      <c r="S46" s="16">
        <v>8</v>
      </c>
      <c r="T46" s="16">
        <v>5</v>
      </c>
      <c r="U46" s="15">
        <f t="shared" si="0"/>
        <v>85</v>
      </c>
      <c r="V46">
        <f t="shared" si="1"/>
        <v>25</v>
      </c>
      <c r="W46" s="4">
        <f>+T46</f>
        <v>5</v>
      </c>
      <c r="X46" s="4">
        <f>SUM(R46:T46)</f>
        <v>18</v>
      </c>
      <c r="Y46" s="4">
        <f>SUM(L46:T46)</f>
        <v>41</v>
      </c>
    </row>
    <row r="47" spans="1:22" ht="12.75">
      <c r="A47" s="10" t="s">
        <v>26</v>
      </c>
      <c r="B47" s="11" t="s">
        <v>36</v>
      </c>
      <c r="C47" s="66">
        <v>6</v>
      </c>
      <c r="D47" s="66">
        <v>5</v>
      </c>
      <c r="E47" s="66">
        <v>5</v>
      </c>
      <c r="F47" s="66">
        <v>8</v>
      </c>
      <c r="G47" s="66">
        <v>4</v>
      </c>
      <c r="H47" s="66">
        <v>4</v>
      </c>
      <c r="I47" s="66">
        <v>3</v>
      </c>
      <c r="J47" s="66">
        <v>5</v>
      </c>
      <c r="K47" s="66">
        <v>4</v>
      </c>
      <c r="L47" s="66">
        <v>4</v>
      </c>
      <c r="M47" s="66">
        <v>4</v>
      </c>
      <c r="N47" s="66">
        <v>5</v>
      </c>
      <c r="O47" s="66">
        <v>4</v>
      </c>
      <c r="P47" s="66">
        <v>5</v>
      </c>
      <c r="Q47" s="66">
        <v>8</v>
      </c>
      <c r="R47" s="66">
        <v>5</v>
      </c>
      <c r="S47" s="66">
        <v>10</v>
      </c>
      <c r="T47" s="66">
        <v>5</v>
      </c>
      <c r="U47" s="12">
        <f t="shared" si="0"/>
        <v>94</v>
      </c>
      <c r="V47">
        <f t="shared" si="1"/>
        <v>34</v>
      </c>
    </row>
    <row r="48" spans="1:25" ht="13.5" thickBot="1">
      <c r="A48" s="13" t="s">
        <v>85</v>
      </c>
      <c r="B48" s="14"/>
      <c r="C48" s="16">
        <v>4</v>
      </c>
      <c r="D48" s="16">
        <v>4</v>
      </c>
      <c r="E48" s="16">
        <v>4</v>
      </c>
      <c r="F48" s="16">
        <v>6</v>
      </c>
      <c r="G48" s="16">
        <v>5</v>
      </c>
      <c r="H48" s="16">
        <v>4</v>
      </c>
      <c r="I48" s="16">
        <v>3</v>
      </c>
      <c r="J48" s="16">
        <v>5</v>
      </c>
      <c r="K48" s="16">
        <v>3</v>
      </c>
      <c r="L48" s="16">
        <v>3</v>
      </c>
      <c r="M48" s="16">
        <v>4</v>
      </c>
      <c r="N48" s="16">
        <v>5</v>
      </c>
      <c r="O48" s="16">
        <v>5</v>
      </c>
      <c r="P48" s="16">
        <v>5</v>
      </c>
      <c r="Q48" s="16">
        <v>5</v>
      </c>
      <c r="R48" s="16">
        <v>4</v>
      </c>
      <c r="S48" s="16">
        <v>8</v>
      </c>
      <c r="T48" s="16">
        <v>5</v>
      </c>
      <c r="U48" s="15">
        <f t="shared" si="0"/>
        <v>82</v>
      </c>
      <c r="V48">
        <f t="shared" si="1"/>
        <v>22</v>
      </c>
      <c r="W48" s="4">
        <f>+T48</f>
        <v>5</v>
      </c>
      <c r="X48" s="4">
        <f>SUM(R48:T48)</f>
        <v>17</v>
      </c>
      <c r="Y48" s="4">
        <f>SUM(L48:T48)</f>
        <v>44</v>
      </c>
    </row>
    <row r="49" spans="1:21" ht="12.75">
      <c r="A49" s="65"/>
      <c r="B49" s="65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5" ht="12.75">
      <c r="A50" s="3" t="s">
        <v>27</v>
      </c>
      <c r="B50" s="3"/>
      <c r="C50" s="5"/>
      <c r="W50" s="77" t="s">
        <v>88</v>
      </c>
      <c r="X50" s="77"/>
      <c r="Y50" s="77"/>
    </row>
    <row r="51" spans="1:25" ht="13.5" thickBot="1">
      <c r="A51" s="72" t="s">
        <v>3</v>
      </c>
      <c r="B51" s="73" t="s">
        <v>4</v>
      </c>
      <c r="C51" s="74">
        <v>1</v>
      </c>
      <c r="D51" s="74">
        <v>2</v>
      </c>
      <c r="E51" s="74">
        <v>3</v>
      </c>
      <c r="F51" s="74">
        <v>4</v>
      </c>
      <c r="G51" s="74">
        <v>5</v>
      </c>
      <c r="H51" s="74">
        <v>6</v>
      </c>
      <c r="I51" s="74">
        <v>7</v>
      </c>
      <c r="J51" s="74">
        <v>8</v>
      </c>
      <c r="K51" s="74">
        <v>9</v>
      </c>
      <c r="L51" s="74">
        <v>10</v>
      </c>
      <c r="M51" s="74">
        <v>11</v>
      </c>
      <c r="N51" s="74">
        <v>12</v>
      </c>
      <c r="O51" s="74">
        <v>13</v>
      </c>
      <c r="P51" s="74">
        <v>14</v>
      </c>
      <c r="Q51" s="74">
        <v>15</v>
      </c>
      <c r="R51" s="74">
        <v>16</v>
      </c>
      <c r="S51" s="74">
        <v>17</v>
      </c>
      <c r="T51" s="74">
        <v>18</v>
      </c>
      <c r="U51" s="74" t="s">
        <v>98</v>
      </c>
      <c r="W51" s="5">
        <v>1</v>
      </c>
      <c r="X51" s="6">
        <v>3</v>
      </c>
      <c r="Y51" s="6">
        <v>9</v>
      </c>
    </row>
    <row r="52" spans="1:22" ht="12.75">
      <c r="A52" s="10" t="s">
        <v>37</v>
      </c>
      <c r="B52" s="11" t="s">
        <v>35</v>
      </c>
      <c r="C52" s="66">
        <v>2</v>
      </c>
      <c r="D52" s="66">
        <v>3</v>
      </c>
      <c r="E52" s="66">
        <v>4</v>
      </c>
      <c r="F52" s="66">
        <v>7</v>
      </c>
      <c r="G52" s="66">
        <v>3</v>
      </c>
      <c r="H52" s="66">
        <v>3</v>
      </c>
      <c r="I52" s="66">
        <v>4</v>
      </c>
      <c r="J52" s="66">
        <v>3</v>
      </c>
      <c r="K52" s="66">
        <v>3</v>
      </c>
      <c r="L52" s="66">
        <v>4</v>
      </c>
      <c r="M52" s="66">
        <v>4</v>
      </c>
      <c r="N52" s="66">
        <v>7</v>
      </c>
      <c r="O52" s="66">
        <v>4</v>
      </c>
      <c r="P52" s="66">
        <v>4</v>
      </c>
      <c r="Q52" s="66">
        <v>10</v>
      </c>
      <c r="R52" s="66">
        <v>3</v>
      </c>
      <c r="S52" s="66">
        <v>6</v>
      </c>
      <c r="T52" s="66">
        <v>5</v>
      </c>
      <c r="U52" s="12">
        <f aca="true" t="shared" si="2" ref="U52:U69">SUM(C52:T52)</f>
        <v>79</v>
      </c>
      <c r="V52">
        <f t="shared" si="1"/>
        <v>19</v>
      </c>
    </row>
    <row r="53" spans="1:25" ht="13.5" thickBot="1">
      <c r="A53" s="13" t="s">
        <v>85</v>
      </c>
      <c r="B53" s="14"/>
      <c r="C53" s="16">
        <v>3</v>
      </c>
      <c r="D53" s="16">
        <v>3</v>
      </c>
      <c r="E53" s="16">
        <v>3</v>
      </c>
      <c r="F53" s="16">
        <v>6</v>
      </c>
      <c r="G53" s="16">
        <v>4</v>
      </c>
      <c r="H53" s="16">
        <v>5</v>
      </c>
      <c r="I53" s="16">
        <v>3</v>
      </c>
      <c r="J53" s="16">
        <v>5</v>
      </c>
      <c r="K53" s="16">
        <v>3</v>
      </c>
      <c r="L53" s="16">
        <v>4</v>
      </c>
      <c r="M53" s="16">
        <v>6</v>
      </c>
      <c r="N53" s="16">
        <v>4</v>
      </c>
      <c r="O53" s="16">
        <v>3</v>
      </c>
      <c r="P53" s="16">
        <v>4</v>
      </c>
      <c r="Q53" s="16">
        <v>5</v>
      </c>
      <c r="R53" s="16">
        <v>3</v>
      </c>
      <c r="S53" s="16">
        <v>6</v>
      </c>
      <c r="T53" s="16">
        <v>5</v>
      </c>
      <c r="U53" s="15">
        <f t="shared" si="2"/>
        <v>75</v>
      </c>
      <c r="V53">
        <f t="shared" si="1"/>
        <v>15</v>
      </c>
      <c r="W53" s="4">
        <f>+T53</f>
        <v>5</v>
      </c>
      <c r="X53" s="4">
        <f>SUM(R53:T53)</f>
        <v>14</v>
      </c>
      <c r="Y53" s="4">
        <f>SUM(L53:T53)</f>
        <v>40</v>
      </c>
    </row>
    <row r="54" spans="1:22" ht="12.75">
      <c r="A54" s="10" t="s">
        <v>38</v>
      </c>
      <c r="B54" s="11" t="s">
        <v>35</v>
      </c>
      <c r="C54" s="66">
        <v>3</v>
      </c>
      <c r="D54" s="66">
        <v>3</v>
      </c>
      <c r="E54" s="66">
        <v>3</v>
      </c>
      <c r="F54" s="66">
        <v>4</v>
      </c>
      <c r="G54" s="66">
        <v>2</v>
      </c>
      <c r="H54" s="66">
        <v>3</v>
      </c>
      <c r="I54" s="66">
        <v>3</v>
      </c>
      <c r="J54" s="66">
        <v>3</v>
      </c>
      <c r="K54" s="66">
        <v>3</v>
      </c>
      <c r="L54" s="66">
        <v>3</v>
      </c>
      <c r="M54" s="66">
        <v>3</v>
      </c>
      <c r="N54" s="66">
        <v>3</v>
      </c>
      <c r="O54" s="66">
        <v>2</v>
      </c>
      <c r="P54" s="66">
        <v>3</v>
      </c>
      <c r="Q54" s="66">
        <v>5</v>
      </c>
      <c r="R54" s="66">
        <v>4</v>
      </c>
      <c r="S54" s="66">
        <v>4</v>
      </c>
      <c r="T54" s="66">
        <v>6</v>
      </c>
      <c r="U54" s="12">
        <f t="shared" si="2"/>
        <v>60</v>
      </c>
      <c r="V54">
        <f t="shared" si="1"/>
        <v>0</v>
      </c>
    </row>
    <row r="55" spans="1:25" ht="13.5" thickBot="1">
      <c r="A55" s="13" t="s">
        <v>85</v>
      </c>
      <c r="B55" s="14"/>
      <c r="C55" s="16">
        <v>2</v>
      </c>
      <c r="D55" s="16">
        <v>3</v>
      </c>
      <c r="E55" s="16">
        <v>3</v>
      </c>
      <c r="F55" s="16">
        <v>5</v>
      </c>
      <c r="G55" s="16">
        <v>2</v>
      </c>
      <c r="H55" s="16">
        <v>3</v>
      </c>
      <c r="I55" s="16">
        <v>3</v>
      </c>
      <c r="J55" s="16">
        <v>3</v>
      </c>
      <c r="K55" s="16">
        <v>3</v>
      </c>
      <c r="L55" s="16">
        <v>2</v>
      </c>
      <c r="M55" s="16">
        <v>4</v>
      </c>
      <c r="N55" s="16">
        <v>4</v>
      </c>
      <c r="O55" s="16">
        <v>4</v>
      </c>
      <c r="P55" s="16">
        <v>3</v>
      </c>
      <c r="Q55" s="16">
        <v>2</v>
      </c>
      <c r="R55" s="16">
        <v>3</v>
      </c>
      <c r="S55" s="16">
        <v>3</v>
      </c>
      <c r="T55" s="16">
        <v>4</v>
      </c>
      <c r="U55" s="15">
        <f t="shared" si="2"/>
        <v>56</v>
      </c>
      <c r="V55">
        <f t="shared" si="1"/>
        <v>-4</v>
      </c>
      <c r="W55" s="4">
        <f>+T55</f>
        <v>4</v>
      </c>
      <c r="X55" s="4">
        <f>SUM(R55:T55)</f>
        <v>10</v>
      </c>
      <c r="Y55" s="4">
        <f>SUM(L55:T55)</f>
        <v>29</v>
      </c>
    </row>
    <row r="56" spans="1:22" ht="12.75">
      <c r="A56" s="10" t="s">
        <v>39</v>
      </c>
      <c r="B56" s="11" t="s">
        <v>35</v>
      </c>
      <c r="C56" s="66">
        <v>3</v>
      </c>
      <c r="D56" s="66">
        <v>4</v>
      </c>
      <c r="E56" s="66">
        <v>4</v>
      </c>
      <c r="F56" s="66">
        <v>7</v>
      </c>
      <c r="G56" s="66">
        <v>2</v>
      </c>
      <c r="H56" s="66">
        <v>3</v>
      </c>
      <c r="I56" s="66">
        <v>4</v>
      </c>
      <c r="J56" s="66">
        <v>5</v>
      </c>
      <c r="K56" s="66">
        <v>4</v>
      </c>
      <c r="L56" s="66">
        <v>3</v>
      </c>
      <c r="M56" s="66">
        <v>8</v>
      </c>
      <c r="N56" s="66">
        <v>4</v>
      </c>
      <c r="O56" s="66">
        <v>5</v>
      </c>
      <c r="P56" s="66">
        <v>4</v>
      </c>
      <c r="Q56" s="66">
        <v>6</v>
      </c>
      <c r="R56" s="66">
        <v>3</v>
      </c>
      <c r="S56" s="66">
        <v>13</v>
      </c>
      <c r="T56" s="66">
        <v>6</v>
      </c>
      <c r="U56" s="12">
        <f t="shared" si="2"/>
        <v>88</v>
      </c>
      <c r="V56">
        <f t="shared" si="1"/>
        <v>28</v>
      </c>
    </row>
    <row r="57" spans="1:25" ht="13.5" thickBot="1">
      <c r="A57" s="13" t="s">
        <v>85</v>
      </c>
      <c r="B57" s="14"/>
      <c r="C57" s="16">
        <v>2</v>
      </c>
      <c r="D57" s="16">
        <v>4</v>
      </c>
      <c r="E57" s="16">
        <v>3</v>
      </c>
      <c r="F57" s="16">
        <v>7</v>
      </c>
      <c r="G57" s="16">
        <v>5</v>
      </c>
      <c r="H57" s="16">
        <v>3</v>
      </c>
      <c r="I57" s="16">
        <v>3</v>
      </c>
      <c r="J57" s="16">
        <v>5</v>
      </c>
      <c r="K57" s="16">
        <v>4</v>
      </c>
      <c r="L57" s="16">
        <v>4</v>
      </c>
      <c r="M57" s="16">
        <v>5</v>
      </c>
      <c r="N57" s="16">
        <v>4</v>
      </c>
      <c r="O57" s="16">
        <v>5</v>
      </c>
      <c r="P57" s="16">
        <v>3</v>
      </c>
      <c r="Q57" s="16">
        <v>4</v>
      </c>
      <c r="R57" s="16">
        <v>3</v>
      </c>
      <c r="S57" s="16">
        <v>8</v>
      </c>
      <c r="T57" s="16">
        <v>4</v>
      </c>
      <c r="U57" s="15">
        <f t="shared" si="2"/>
        <v>76</v>
      </c>
      <c r="V57">
        <f t="shared" si="1"/>
        <v>16</v>
      </c>
      <c r="W57" s="4">
        <f>+T57</f>
        <v>4</v>
      </c>
      <c r="X57" s="4">
        <f>SUM(R57:T57)</f>
        <v>15</v>
      </c>
      <c r="Y57" s="4">
        <f>SUM(L57:T57)</f>
        <v>40</v>
      </c>
    </row>
    <row r="58" spans="1:22" ht="12.75">
      <c r="A58" s="10" t="s">
        <v>40</v>
      </c>
      <c r="B58" s="11" t="s">
        <v>35</v>
      </c>
      <c r="C58" s="66">
        <v>4</v>
      </c>
      <c r="D58" s="66">
        <v>4</v>
      </c>
      <c r="E58" s="66">
        <v>4</v>
      </c>
      <c r="F58" s="66">
        <v>7</v>
      </c>
      <c r="G58" s="66">
        <v>4</v>
      </c>
      <c r="H58" s="66">
        <v>3</v>
      </c>
      <c r="I58" s="66">
        <v>4</v>
      </c>
      <c r="J58" s="66">
        <v>4</v>
      </c>
      <c r="K58" s="66">
        <v>3</v>
      </c>
      <c r="L58" s="66">
        <v>5</v>
      </c>
      <c r="M58" s="66">
        <v>4</v>
      </c>
      <c r="N58" s="66">
        <v>5</v>
      </c>
      <c r="O58" s="66">
        <v>5</v>
      </c>
      <c r="P58" s="66">
        <v>4</v>
      </c>
      <c r="Q58" s="66">
        <v>5</v>
      </c>
      <c r="R58" s="66">
        <v>4</v>
      </c>
      <c r="S58" s="66">
        <v>6</v>
      </c>
      <c r="T58" s="66">
        <v>6</v>
      </c>
      <c r="U58" s="12">
        <f t="shared" si="2"/>
        <v>81</v>
      </c>
      <c r="V58">
        <f t="shared" si="1"/>
        <v>21</v>
      </c>
    </row>
    <row r="59" spans="1:25" ht="13.5" thickBot="1">
      <c r="A59" s="13" t="s">
        <v>85</v>
      </c>
      <c r="B59" s="14"/>
      <c r="C59" s="16">
        <v>4</v>
      </c>
      <c r="D59" s="16">
        <v>4</v>
      </c>
      <c r="E59" s="16">
        <v>5</v>
      </c>
      <c r="F59" s="16">
        <v>6</v>
      </c>
      <c r="G59" s="16">
        <v>4</v>
      </c>
      <c r="H59" s="16">
        <v>4</v>
      </c>
      <c r="I59" s="16">
        <v>3</v>
      </c>
      <c r="J59" s="16">
        <v>3</v>
      </c>
      <c r="K59" s="16">
        <v>4</v>
      </c>
      <c r="L59" s="16">
        <v>4</v>
      </c>
      <c r="M59" s="16">
        <v>4</v>
      </c>
      <c r="N59" s="16">
        <v>3</v>
      </c>
      <c r="O59" s="16">
        <v>4</v>
      </c>
      <c r="P59" s="16">
        <v>3</v>
      </c>
      <c r="Q59" s="16">
        <v>5</v>
      </c>
      <c r="R59" s="16">
        <v>2</v>
      </c>
      <c r="S59" s="16">
        <v>4</v>
      </c>
      <c r="T59" s="16">
        <v>4</v>
      </c>
      <c r="U59" s="15">
        <f t="shared" si="2"/>
        <v>70</v>
      </c>
      <c r="V59">
        <f t="shared" si="1"/>
        <v>10</v>
      </c>
      <c r="W59" s="4">
        <f>+T59</f>
        <v>4</v>
      </c>
      <c r="X59" s="4">
        <f>SUM(R59:T59)</f>
        <v>10</v>
      </c>
      <c r="Y59" s="4">
        <f>SUM(L59:T59)</f>
        <v>33</v>
      </c>
    </row>
    <row r="60" spans="1:22" ht="12.75">
      <c r="A60" s="10" t="s">
        <v>41</v>
      </c>
      <c r="B60" s="11" t="s">
        <v>34</v>
      </c>
      <c r="C60" s="66">
        <v>3</v>
      </c>
      <c r="D60" s="66">
        <v>2</v>
      </c>
      <c r="E60" s="66">
        <v>4</v>
      </c>
      <c r="F60" s="66">
        <v>7</v>
      </c>
      <c r="G60" s="66">
        <v>3</v>
      </c>
      <c r="H60" s="66">
        <v>3</v>
      </c>
      <c r="I60" s="66">
        <v>3</v>
      </c>
      <c r="J60" s="66">
        <v>4</v>
      </c>
      <c r="K60" s="66">
        <v>2</v>
      </c>
      <c r="L60" s="66">
        <v>3</v>
      </c>
      <c r="M60" s="66">
        <v>5</v>
      </c>
      <c r="N60" s="66">
        <v>6</v>
      </c>
      <c r="O60" s="66">
        <v>3</v>
      </c>
      <c r="P60" s="66">
        <v>4</v>
      </c>
      <c r="Q60" s="66">
        <v>5</v>
      </c>
      <c r="R60" s="66">
        <v>3</v>
      </c>
      <c r="S60" s="66">
        <v>5</v>
      </c>
      <c r="T60" s="66">
        <v>4</v>
      </c>
      <c r="U60" s="12">
        <f t="shared" si="2"/>
        <v>69</v>
      </c>
      <c r="V60">
        <f t="shared" si="1"/>
        <v>9</v>
      </c>
    </row>
    <row r="61" spans="1:25" ht="13.5" thickBot="1">
      <c r="A61" s="13" t="s">
        <v>85</v>
      </c>
      <c r="B61" s="14"/>
      <c r="C61" s="16">
        <v>4</v>
      </c>
      <c r="D61" s="16">
        <v>3</v>
      </c>
      <c r="E61" s="16">
        <v>3</v>
      </c>
      <c r="F61" s="16">
        <v>5</v>
      </c>
      <c r="G61" s="16">
        <v>3</v>
      </c>
      <c r="H61" s="16">
        <v>4</v>
      </c>
      <c r="I61" s="16">
        <v>3</v>
      </c>
      <c r="J61" s="16">
        <v>3</v>
      </c>
      <c r="K61" s="16">
        <v>2</v>
      </c>
      <c r="L61" s="16">
        <v>5</v>
      </c>
      <c r="M61" s="16">
        <v>3</v>
      </c>
      <c r="N61" s="16">
        <v>3</v>
      </c>
      <c r="O61" s="16">
        <v>4</v>
      </c>
      <c r="P61" s="16">
        <v>5</v>
      </c>
      <c r="Q61" s="16">
        <v>4</v>
      </c>
      <c r="R61" s="16">
        <v>3</v>
      </c>
      <c r="S61" s="16">
        <v>6</v>
      </c>
      <c r="T61" s="16">
        <v>4</v>
      </c>
      <c r="U61" s="15">
        <f t="shared" si="2"/>
        <v>67</v>
      </c>
      <c r="V61">
        <f t="shared" si="1"/>
        <v>7</v>
      </c>
      <c r="W61" s="4">
        <f>+T61</f>
        <v>4</v>
      </c>
      <c r="X61" s="4">
        <f>SUM(R61:T61)</f>
        <v>13</v>
      </c>
      <c r="Y61" s="4">
        <f>SUM(L61:T61)</f>
        <v>37</v>
      </c>
    </row>
    <row r="62" spans="1:22" ht="12.75">
      <c r="A62" s="10" t="s">
        <v>42</v>
      </c>
      <c r="B62" s="11" t="s">
        <v>34</v>
      </c>
      <c r="C62" s="66">
        <v>2</v>
      </c>
      <c r="D62" s="66">
        <v>3</v>
      </c>
      <c r="E62" s="66">
        <v>4</v>
      </c>
      <c r="F62" s="66">
        <v>6</v>
      </c>
      <c r="G62" s="66">
        <v>4</v>
      </c>
      <c r="H62" s="66">
        <v>3</v>
      </c>
      <c r="I62" s="66">
        <v>4</v>
      </c>
      <c r="J62" s="66">
        <v>3</v>
      </c>
      <c r="K62" s="66">
        <v>2</v>
      </c>
      <c r="L62" s="66">
        <v>3</v>
      </c>
      <c r="M62" s="66">
        <v>3</v>
      </c>
      <c r="N62" s="66">
        <v>4</v>
      </c>
      <c r="O62" s="66">
        <v>4</v>
      </c>
      <c r="P62" s="66">
        <v>4</v>
      </c>
      <c r="Q62" s="66">
        <v>3</v>
      </c>
      <c r="R62" s="66">
        <v>3</v>
      </c>
      <c r="S62" s="66">
        <v>4</v>
      </c>
      <c r="T62" s="66">
        <v>4</v>
      </c>
      <c r="U62" s="12">
        <f t="shared" si="2"/>
        <v>63</v>
      </c>
      <c r="V62">
        <f t="shared" si="1"/>
        <v>3</v>
      </c>
    </row>
    <row r="63" spans="1:25" ht="13.5" thickBot="1">
      <c r="A63" s="13" t="s">
        <v>85</v>
      </c>
      <c r="B63" s="14"/>
      <c r="C63" s="16">
        <v>3</v>
      </c>
      <c r="D63" s="16">
        <v>2</v>
      </c>
      <c r="E63" s="16">
        <v>4</v>
      </c>
      <c r="F63" s="16">
        <v>5</v>
      </c>
      <c r="G63" s="16">
        <v>3</v>
      </c>
      <c r="H63" s="16">
        <v>2</v>
      </c>
      <c r="I63" s="16">
        <v>2</v>
      </c>
      <c r="J63" s="16">
        <v>4</v>
      </c>
      <c r="K63" s="16">
        <v>4</v>
      </c>
      <c r="L63" s="16">
        <v>3</v>
      </c>
      <c r="M63" s="16">
        <v>4</v>
      </c>
      <c r="N63" s="16">
        <v>4</v>
      </c>
      <c r="O63" s="16">
        <v>3</v>
      </c>
      <c r="P63" s="16">
        <v>4</v>
      </c>
      <c r="Q63" s="16">
        <v>4</v>
      </c>
      <c r="R63" s="16">
        <v>4</v>
      </c>
      <c r="S63" s="16">
        <v>3</v>
      </c>
      <c r="T63" s="16">
        <v>4</v>
      </c>
      <c r="U63" s="15">
        <f t="shared" si="2"/>
        <v>62</v>
      </c>
      <c r="V63">
        <f t="shared" si="1"/>
        <v>2</v>
      </c>
      <c r="W63" s="4">
        <f>+T63</f>
        <v>4</v>
      </c>
      <c r="X63" s="4">
        <f>SUM(R63:T63)</f>
        <v>11</v>
      </c>
      <c r="Y63" s="4">
        <f>SUM(L63:T63)</f>
        <v>33</v>
      </c>
    </row>
    <row r="64" spans="1:22" ht="12.75">
      <c r="A64" s="10" t="s">
        <v>43</v>
      </c>
      <c r="B64" s="11" t="s">
        <v>34</v>
      </c>
      <c r="C64" s="66">
        <v>4</v>
      </c>
      <c r="D64" s="66">
        <v>4</v>
      </c>
      <c r="E64" s="66">
        <v>3</v>
      </c>
      <c r="F64" s="66">
        <v>4</v>
      </c>
      <c r="G64" s="66">
        <v>3</v>
      </c>
      <c r="H64" s="66">
        <v>3</v>
      </c>
      <c r="I64" s="66">
        <v>3</v>
      </c>
      <c r="J64" s="66">
        <v>3</v>
      </c>
      <c r="K64" s="66">
        <v>5</v>
      </c>
      <c r="L64" s="66">
        <v>4</v>
      </c>
      <c r="M64" s="66">
        <v>4</v>
      </c>
      <c r="N64" s="66">
        <v>5</v>
      </c>
      <c r="O64" s="66">
        <v>4</v>
      </c>
      <c r="P64" s="66">
        <v>3</v>
      </c>
      <c r="Q64" s="66">
        <v>3</v>
      </c>
      <c r="R64" s="66">
        <v>3</v>
      </c>
      <c r="S64" s="66">
        <v>6</v>
      </c>
      <c r="T64" s="66">
        <v>4</v>
      </c>
      <c r="U64" s="12">
        <f t="shared" si="2"/>
        <v>68</v>
      </c>
      <c r="V64">
        <f t="shared" si="1"/>
        <v>8</v>
      </c>
    </row>
    <row r="65" spans="1:25" ht="13.5" thickBot="1">
      <c r="A65" s="13" t="s">
        <v>85</v>
      </c>
      <c r="B65" s="14"/>
      <c r="C65" s="16">
        <v>3</v>
      </c>
      <c r="D65" s="16">
        <v>4</v>
      </c>
      <c r="E65" s="16">
        <v>5</v>
      </c>
      <c r="F65" s="16">
        <v>7</v>
      </c>
      <c r="G65" s="16">
        <v>4</v>
      </c>
      <c r="H65" s="16">
        <v>4</v>
      </c>
      <c r="I65" s="16">
        <v>2</v>
      </c>
      <c r="J65" s="16">
        <v>4</v>
      </c>
      <c r="K65" s="16">
        <v>4</v>
      </c>
      <c r="L65" s="16">
        <v>3</v>
      </c>
      <c r="M65" s="16">
        <v>4</v>
      </c>
      <c r="N65" s="16">
        <v>4</v>
      </c>
      <c r="O65" s="16">
        <v>6</v>
      </c>
      <c r="P65" s="16">
        <v>3</v>
      </c>
      <c r="Q65" s="16">
        <v>3</v>
      </c>
      <c r="R65" s="16">
        <v>3</v>
      </c>
      <c r="S65" s="16">
        <v>5</v>
      </c>
      <c r="T65" s="16">
        <v>4</v>
      </c>
      <c r="U65" s="15">
        <f t="shared" si="2"/>
        <v>72</v>
      </c>
      <c r="V65">
        <f t="shared" si="1"/>
        <v>12</v>
      </c>
      <c r="W65" s="4">
        <f>+T65</f>
        <v>4</v>
      </c>
      <c r="X65" s="4">
        <f>SUM(R65:T65)</f>
        <v>12</v>
      </c>
      <c r="Y65" s="4">
        <f>SUM(L65:T65)</f>
        <v>35</v>
      </c>
    </row>
    <row r="66" spans="1:22" ht="12.75">
      <c r="A66" s="10" t="s">
        <v>44</v>
      </c>
      <c r="B66" s="11" t="s">
        <v>34</v>
      </c>
      <c r="C66" s="66">
        <v>3</v>
      </c>
      <c r="D66" s="66">
        <v>4</v>
      </c>
      <c r="E66" s="66">
        <v>3</v>
      </c>
      <c r="F66" s="66">
        <v>6</v>
      </c>
      <c r="G66" s="66">
        <v>3</v>
      </c>
      <c r="H66" s="66">
        <v>3</v>
      </c>
      <c r="I66" s="66">
        <v>3</v>
      </c>
      <c r="J66" s="66">
        <v>3</v>
      </c>
      <c r="K66" s="66">
        <v>4</v>
      </c>
      <c r="L66" s="66">
        <v>3</v>
      </c>
      <c r="M66" s="66">
        <v>5</v>
      </c>
      <c r="N66" s="66">
        <v>3</v>
      </c>
      <c r="O66" s="66">
        <v>4</v>
      </c>
      <c r="P66" s="66">
        <v>4</v>
      </c>
      <c r="Q66" s="66">
        <v>3</v>
      </c>
      <c r="R66" s="66">
        <v>3</v>
      </c>
      <c r="S66" s="66">
        <v>3</v>
      </c>
      <c r="T66" s="66">
        <v>3</v>
      </c>
      <c r="U66" s="12">
        <f t="shared" si="2"/>
        <v>63</v>
      </c>
      <c r="V66">
        <f t="shared" si="1"/>
        <v>3</v>
      </c>
    </row>
    <row r="67" spans="1:25" ht="13.5" thickBot="1">
      <c r="A67" s="13" t="s">
        <v>85</v>
      </c>
      <c r="B67" s="14"/>
      <c r="C67" s="16">
        <v>3</v>
      </c>
      <c r="D67" s="16">
        <v>3</v>
      </c>
      <c r="E67" s="16">
        <v>3</v>
      </c>
      <c r="F67" s="16">
        <v>6</v>
      </c>
      <c r="G67" s="16">
        <v>3</v>
      </c>
      <c r="H67" s="16">
        <v>3</v>
      </c>
      <c r="I67" s="16">
        <v>3</v>
      </c>
      <c r="J67" s="16">
        <v>3</v>
      </c>
      <c r="K67" s="16">
        <v>3</v>
      </c>
      <c r="L67" s="16">
        <v>3</v>
      </c>
      <c r="M67" s="16">
        <v>4</v>
      </c>
      <c r="N67" s="16">
        <v>4</v>
      </c>
      <c r="O67" s="16">
        <v>5</v>
      </c>
      <c r="P67" s="16">
        <v>3</v>
      </c>
      <c r="Q67" s="16">
        <v>3</v>
      </c>
      <c r="R67" s="16">
        <v>3</v>
      </c>
      <c r="S67" s="16">
        <v>3</v>
      </c>
      <c r="T67" s="16">
        <v>4</v>
      </c>
      <c r="U67" s="15">
        <f t="shared" si="2"/>
        <v>62</v>
      </c>
      <c r="V67">
        <f t="shared" si="1"/>
        <v>2</v>
      </c>
      <c r="W67" s="4">
        <f>+T67</f>
        <v>4</v>
      </c>
      <c r="X67" s="4">
        <f>SUM(R67:T67)</f>
        <v>10</v>
      </c>
      <c r="Y67" s="4">
        <f>SUM(L67:T67)</f>
        <v>32</v>
      </c>
    </row>
    <row r="68" spans="1:22" ht="12.75">
      <c r="A68" s="10" t="s">
        <v>86</v>
      </c>
      <c r="B68" s="11" t="s">
        <v>34</v>
      </c>
      <c r="C68" s="66">
        <v>3</v>
      </c>
      <c r="D68" s="66">
        <v>3</v>
      </c>
      <c r="E68" s="66">
        <v>4</v>
      </c>
      <c r="F68" s="66">
        <v>5</v>
      </c>
      <c r="G68" s="66">
        <v>3</v>
      </c>
      <c r="H68" s="66">
        <v>3</v>
      </c>
      <c r="I68" s="66">
        <v>4</v>
      </c>
      <c r="J68" s="66">
        <v>3</v>
      </c>
      <c r="K68" s="66">
        <v>3</v>
      </c>
      <c r="L68" s="66">
        <v>3</v>
      </c>
      <c r="M68" s="66">
        <v>5</v>
      </c>
      <c r="N68" s="66">
        <v>4</v>
      </c>
      <c r="O68" s="66">
        <v>3</v>
      </c>
      <c r="P68" s="66">
        <v>4</v>
      </c>
      <c r="Q68" s="66">
        <v>4</v>
      </c>
      <c r="R68" s="66">
        <v>4</v>
      </c>
      <c r="S68" s="66">
        <v>8</v>
      </c>
      <c r="T68" s="66">
        <v>6</v>
      </c>
      <c r="U68" s="12">
        <f t="shared" si="2"/>
        <v>72</v>
      </c>
      <c r="V68">
        <f t="shared" si="1"/>
        <v>12</v>
      </c>
    </row>
    <row r="69" spans="1:25" ht="13.5" thickBot="1">
      <c r="A69" s="13" t="s">
        <v>85</v>
      </c>
      <c r="B69" s="14"/>
      <c r="C69" s="16">
        <v>4</v>
      </c>
      <c r="D69" s="16">
        <v>3</v>
      </c>
      <c r="E69" s="16">
        <v>4</v>
      </c>
      <c r="F69" s="16">
        <v>5</v>
      </c>
      <c r="G69" s="16">
        <v>4</v>
      </c>
      <c r="H69" s="16">
        <v>3</v>
      </c>
      <c r="I69" s="16">
        <v>3</v>
      </c>
      <c r="J69" s="16">
        <v>4</v>
      </c>
      <c r="K69" s="16">
        <v>3</v>
      </c>
      <c r="L69" s="16">
        <v>3</v>
      </c>
      <c r="M69" s="16">
        <v>4</v>
      </c>
      <c r="N69" s="16">
        <v>4</v>
      </c>
      <c r="O69" s="16">
        <v>4</v>
      </c>
      <c r="P69" s="16">
        <v>4</v>
      </c>
      <c r="Q69" s="16">
        <v>3</v>
      </c>
      <c r="R69" s="16">
        <v>3</v>
      </c>
      <c r="S69" s="16">
        <v>5</v>
      </c>
      <c r="T69" s="16">
        <v>4</v>
      </c>
      <c r="U69" s="15">
        <f t="shared" si="2"/>
        <v>67</v>
      </c>
      <c r="V69">
        <f t="shared" si="1"/>
        <v>7</v>
      </c>
      <c r="W69" s="4">
        <f>+T69</f>
        <v>4</v>
      </c>
      <c r="X69" s="4">
        <f>SUM(R69:T69)</f>
        <v>12</v>
      </c>
      <c r="Y69" s="4">
        <f>SUM(L69:T69)</f>
        <v>34</v>
      </c>
    </row>
  </sheetData>
  <mergeCells count="2">
    <mergeCell ref="W5:Y5"/>
    <mergeCell ref="W50:Y50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2">
      <selection activeCell="L14" sqref="L14"/>
    </sheetView>
  </sheetViews>
  <sheetFormatPr defaultColWidth="9.140625" defaultRowHeight="12.75"/>
  <cols>
    <col min="2" max="2" width="23.7109375" style="0" customWidth="1"/>
    <col min="4" max="5" width="9.140625" style="4" customWidth="1"/>
    <col min="6" max="8" width="5.7109375" style="4" customWidth="1"/>
    <col min="9" max="9" width="9.140625" style="4" customWidth="1"/>
    <col min="13" max="15" width="9.140625" style="4" customWidth="1"/>
  </cols>
  <sheetData>
    <row r="1" spans="1:3" ht="12.75">
      <c r="A1" s="3" t="s">
        <v>0</v>
      </c>
      <c r="B1" s="3"/>
      <c r="C1" s="3" t="s">
        <v>84</v>
      </c>
    </row>
    <row r="2" spans="1:2" ht="12.75">
      <c r="A2" s="3" t="s">
        <v>1</v>
      </c>
      <c r="B2" s="3"/>
    </row>
    <row r="3" spans="1:2" ht="12.75">
      <c r="A3" s="3" t="s">
        <v>2</v>
      </c>
      <c r="B3" s="3"/>
    </row>
    <row r="4" ht="12.75">
      <c r="B4" s="3"/>
    </row>
    <row r="5" spans="1:5" ht="12.75">
      <c r="A5" s="3" t="s">
        <v>45</v>
      </c>
      <c r="B5" s="3"/>
      <c r="E5" s="76">
        <v>120</v>
      </c>
    </row>
    <row r="6" spans="1:9" s="3" customFormat="1" ht="12.75">
      <c r="A6" s="7" t="s">
        <v>46</v>
      </c>
      <c r="B6" s="7" t="s">
        <v>3</v>
      </c>
      <c r="C6" s="7" t="s">
        <v>4</v>
      </c>
      <c r="D6" s="8" t="s">
        <v>6</v>
      </c>
      <c r="E6" s="75" t="s">
        <v>101</v>
      </c>
      <c r="F6" s="8">
        <v>1</v>
      </c>
      <c r="G6" s="8">
        <v>3</v>
      </c>
      <c r="H6" s="8">
        <v>9</v>
      </c>
      <c r="I6" s="5"/>
    </row>
    <row r="7" spans="1:9" ht="12.75">
      <c r="A7" s="2" t="s">
        <v>47</v>
      </c>
      <c r="B7" s="1" t="s">
        <v>21</v>
      </c>
      <c r="C7" s="1" t="s">
        <v>34</v>
      </c>
      <c r="D7" s="2">
        <f>SUM(Henkilökohtainen!U35:U36)</f>
        <v>124</v>
      </c>
      <c r="E7" s="2">
        <f aca="true" t="shared" si="0" ref="E7:E27">SUM(D7-$E$5)</f>
        <v>4</v>
      </c>
      <c r="F7" s="2">
        <f>+Henkilökohtainen!W36</f>
        <v>5</v>
      </c>
      <c r="G7" s="2">
        <f>+Henkilökohtainen!X36</f>
        <v>13</v>
      </c>
      <c r="H7" s="2">
        <f>+Henkilökohtainen!Y36</f>
        <v>34</v>
      </c>
      <c r="I7" s="4">
        <v>10</v>
      </c>
    </row>
    <row r="8" spans="1:9" ht="12.75">
      <c r="A8" s="2" t="s">
        <v>48</v>
      </c>
      <c r="B8" s="1" t="s">
        <v>23</v>
      </c>
      <c r="C8" s="1" t="s">
        <v>35</v>
      </c>
      <c r="D8" s="2">
        <f>SUM(Henkilökohtainen!U39:U40)</f>
        <v>126</v>
      </c>
      <c r="E8" s="2">
        <f t="shared" si="0"/>
        <v>6</v>
      </c>
      <c r="F8" s="2">
        <f>+Henkilökohtainen!W40</f>
        <v>4</v>
      </c>
      <c r="G8" s="2">
        <f>+Henkilökohtainen!X40</f>
        <v>12</v>
      </c>
      <c r="H8" s="2">
        <f>+Henkilökohtainen!Y40</f>
        <v>32</v>
      </c>
      <c r="I8" s="4">
        <v>8</v>
      </c>
    </row>
    <row r="9" spans="1:9" ht="12.75">
      <c r="A9" s="2" t="s">
        <v>49</v>
      </c>
      <c r="B9" s="1" t="s">
        <v>8</v>
      </c>
      <c r="C9" s="1" t="s">
        <v>28</v>
      </c>
      <c r="D9" s="2">
        <f>SUM(Henkilökohtainen!U9:U10)</f>
        <v>131</v>
      </c>
      <c r="E9" s="2">
        <f t="shared" si="0"/>
        <v>11</v>
      </c>
      <c r="F9" s="2">
        <f>+Henkilökohtainen!W10</f>
        <v>4</v>
      </c>
      <c r="G9" s="2">
        <f>+Henkilökohtainen!X10</f>
        <v>13</v>
      </c>
      <c r="H9" s="2">
        <f>+Henkilökohtainen!Y10</f>
        <v>34</v>
      </c>
      <c r="I9" s="4">
        <v>6</v>
      </c>
    </row>
    <row r="10" spans="1:9" ht="12.75">
      <c r="A10" s="2" t="s">
        <v>50</v>
      </c>
      <c r="B10" s="1" t="s">
        <v>7</v>
      </c>
      <c r="C10" s="1" t="s">
        <v>28</v>
      </c>
      <c r="D10" s="2">
        <f>SUM(Henkilökohtainen!U7:U8)</f>
        <v>132</v>
      </c>
      <c r="E10" s="2">
        <f t="shared" si="0"/>
        <v>12</v>
      </c>
      <c r="F10" s="2">
        <f>+Henkilökohtainen!W8</f>
        <v>4</v>
      </c>
      <c r="G10" s="2">
        <f>+Henkilökohtainen!X8</f>
        <v>12</v>
      </c>
      <c r="H10" s="2">
        <f>+Henkilökohtainen!Y8</f>
        <v>33</v>
      </c>
      <c r="I10" s="4">
        <v>5</v>
      </c>
    </row>
    <row r="11" spans="1:9" ht="12.75">
      <c r="A11" s="2" t="s">
        <v>51</v>
      </c>
      <c r="B11" s="1" t="s">
        <v>19</v>
      </c>
      <c r="C11" s="1" t="s">
        <v>34</v>
      </c>
      <c r="D11" s="2">
        <f>SUM(Henkilökohtainen!U31:U32)</f>
        <v>133</v>
      </c>
      <c r="E11" s="2">
        <f t="shared" si="0"/>
        <v>13</v>
      </c>
      <c r="F11" s="2">
        <f>+Henkilökohtainen!W32</f>
        <v>5</v>
      </c>
      <c r="G11" s="2">
        <f>+Henkilökohtainen!X32</f>
        <v>12</v>
      </c>
      <c r="H11" s="2">
        <f>+Henkilökohtainen!Y32</f>
        <v>33</v>
      </c>
      <c r="I11" s="4">
        <v>4</v>
      </c>
    </row>
    <row r="12" spans="1:9" ht="12.75">
      <c r="A12" s="2" t="s">
        <v>52</v>
      </c>
      <c r="B12" s="1" t="s">
        <v>13</v>
      </c>
      <c r="C12" s="1" t="s">
        <v>31</v>
      </c>
      <c r="D12" s="2">
        <f>SUM(Henkilökohtainen!U19:U20)</f>
        <v>138</v>
      </c>
      <c r="E12" s="2">
        <f t="shared" si="0"/>
        <v>18</v>
      </c>
      <c r="F12" s="2">
        <f>+Henkilökohtainen!W20</f>
        <v>4</v>
      </c>
      <c r="G12" s="2">
        <f>+Henkilökohtainen!X20</f>
        <v>11</v>
      </c>
      <c r="H12" s="2">
        <f>+Henkilökohtainen!Y20</f>
        <v>34</v>
      </c>
      <c r="I12" s="4">
        <v>3</v>
      </c>
    </row>
    <row r="13" spans="1:9" ht="12.75">
      <c r="A13" s="2" t="s">
        <v>53</v>
      </c>
      <c r="B13" s="1" t="s">
        <v>10</v>
      </c>
      <c r="C13" s="1" t="s">
        <v>29</v>
      </c>
      <c r="D13" s="2">
        <f>SUM(Henkilökohtainen!U13:U14)</f>
        <v>139</v>
      </c>
      <c r="E13" s="2">
        <f t="shared" si="0"/>
        <v>19</v>
      </c>
      <c r="F13" s="2">
        <f>+Henkilökohtainen!W14</f>
        <v>4</v>
      </c>
      <c r="G13" s="2">
        <f>+Henkilökohtainen!X14</f>
        <v>16</v>
      </c>
      <c r="H13" s="2">
        <f>+Henkilökohtainen!Y14</f>
        <v>39</v>
      </c>
      <c r="I13" s="4">
        <v>2</v>
      </c>
    </row>
    <row r="14" spans="1:9" ht="12.75">
      <c r="A14" s="2" t="s">
        <v>54</v>
      </c>
      <c r="B14" s="1" t="s">
        <v>15</v>
      </c>
      <c r="C14" s="1" t="s">
        <v>32</v>
      </c>
      <c r="D14" s="2">
        <f>SUM(Henkilökohtainen!U23:U24)</f>
        <v>141</v>
      </c>
      <c r="E14" s="2">
        <f t="shared" si="0"/>
        <v>21</v>
      </c>
      <c r="F14" s="2">
        <f>+Henkilökohtainen!W24</f>
        <v>5</v>
      </c>
      <c r="G14" s="2">
        <f>+Henkilökohtainen!X24</f>
        <v>14</v>
      </c>
      <c r="H14" s="2">
        <f>+Henkilökohtainen!Y24</f>
        <v>37</v>
      </c>
      <c r="I14" s="4">
        <v>1</v>
      </c>
    </row>
    <row r="15" spans="1:8" ht="12.75">
      <c r="A15" s="2" t="s">
        <v>55</v>
      </c>
      <c r="B15" s="1" t="s">
        <v>17</v>
      </c>
      <c r="C15" s="1" t="s">
        <v>33</v>
      </c>
      <c r="D15" s="2">
        <f>SUM(Henkilökohtainen!U27:U28)</f>
        <v>142</v>
      </c>
      <c r="E15" s="2">
        <f t="shared" si="0"/>
        <v>22</v>
      </c>
      <c r="F15" s="2">
        <f>+Henkilökohtainen!W28</f>
        <v>5</v>
      </c>
      <c r="G15" s="2">
        <f>+Henkilökohtainen!X28</f>
        <v>13</v>
      </c>
      <c r="H15" s="2">
        <f>+Henkilökohtainen!Y28</f>
        <v>39</v>
      </c>
    </row>
    <row r="16" spans="1:8" ht="12.75">
      <c r="A16" s="2" t="s">
        <v>56</v>
      </c>
      <c r="B16" s="1" t="s">
        <v>20</v>
      </c>
      <c r="C16" s="1" t="s">
        <v>34</v>
      </c>
      <c r="D16" s="2">
        <f>SUM(Henkilökohtainen!U33:U34)</f>
        <v>145</v>
      </c>
      <c r="E16" s="2">
        <f t="shared" si="0"/>
        <v>25</v>
      </c>
      <c r="F16" s="2">
        <f>+Henkilökohtainen!W34</f>
        <v>4</v>
      </c>
      <c r="G16" s="2">
        <f>+Henkilökohtainen!X34</f>
        <v>10</v>
      </c>
      <c r="H16" s="2">
        <f>+Henkilökohtainen!Y34</f>
        <v>36</v>
      </c>
    </row>
    <row r="17" spans="1:8" ht="12.75">
      <c r="A17" s="2" t="s">
        <v>57</v>
      </c>
      <c r="B17" s="1" t="s">
        <v>9</v>
      </c>
      <c r="C17" s="1" t="s">
        <v>29</v>
      </c>
      <c r="D17" s="2">
        <f>SUM(Henkilökohtainen!U11:U12)</f>
        <v>145</v>
      </c>
      <c r="E17" s="2">
        <f t="shared" si="0"/>
        <v>25</v>
      </c>
      <c r="F17" s="2">
        <f>+Henkilökohtainen!W12</f>
        <v>5</v>
      </c>
      <c r="G17" s="2">
        <f>+Henkilökohtainen!X12</f>
        <v>13</v>
      </c>
      <c r="H17" s="2">
        <f>+Henkilökohtainen!Y12</f>
        <v>42</v>
      </c>
    </row>
    <row r="18" spans="1:8" ht="12.75">
      <c r="A18" s="2" t="s">
        <v>58</v>
      </c>
      <c r="B18" s="1" t="s">
        <v>18</v>
      </c>
      <c r="C18" s="1" t="s">
        <v>34</v>
      </c>
      <c r="D18" s="2">
        <f>SUM(Henkilökohtainen!U29:U30)</f>
        <v>145</v>
      </c>
      <c r="E18" s="2">
        <f t="shared" si="0"/>
        <v>25</v>
      </c>
      <c r="F18" s="2">
        <f>+Henkilökohtainen!W30</f>
        <v>5</v>
      </c>
      <c r="G18" s="2">
        <f>+Henkilökohtainen!X30</f>
        <v>16</v>
      </c>
      <c r="H18" s="2">
        <f>+Henkilökohtainen!Y30</f>
        <v>37</v>
      </c>
    </row>
    <row r="19" spans="1:8" ht="12.75">
      <c r="A19" s="2" t="s">
        <v>59</v>
      </c>
      <c r="B19" s="1" t="s">
        <v>14</v>
      </c>
      <c r="C19" s="1" t="s">
        <v>31</v>
      </c>
      <c r="D19" s="2">
        <f>SUM(Henkilökohtainen!U21:U22)</f>
        <v>149</v>
      </c>
      <c r="E19" s="2">
        <f t="shared" si="0"/>
        <v>29</v>
      </c>
      <c r="F19" s="2">
        <f>+Henkilökohtainen!W22</f>
        <v>4</v>
      </c>
      <c r="G19" s="2">
        <f>+Henkilökohtainen!X22</f>
        <v>12</v>
      </c>
      <c r="H19" s="2">
        <f>+Henkilökohtainen!Y22</f>
        <v>42</v>
      </c>
    </row>
    <row r="20" spans="1:8" ht="12.75">
      <c r="A20" s="2" t="s">
        <v>60</v>
      </c>
      <c r="B20" s="1" t="s">
        <v>11</v>
      </c>
      <c r="C20" s="1" t="s">
        <v>30</v>
      </c>
      <c r="D20" s="2">
        <f>SUM(Henkilökohtainen!U15:U16)</f>
        <v>149</v>
      </c>
      <c r="E20" s="2">
        <f t="shared" si="0"/>
        <v>29</v>
      </c>
      <c r="F20" s="2">
        <f>+Henkilökohtainen!W16</f>
        <v>4</v>
      </c>
      <c r="G20" s="2">
        <f>+Henkilökohtainen!X16</f>
        <v>12</v>
      </c>
      <c r="H20" s="2">
        <f>+Henkilökohtainen!Y16</f>
        <v>39</v>
      </c>
    </row>
    <row r="21" spans="1:8" ht="12.75">
      <c r="A21" s="2" t="s">
        <v>61</v>
      </c>
      <c r="B21" s="1" t="s">
        <v>22</v>
      </c>
      <c r="C21" s="1" t="s">
        <v>34</v>
      </c>
      <c r="D21" s="2">
        <f>SUM(Henkilökohtainen!U37:U38)</f>
        <v>153</v>
      </c>
      <c r="E21" s="2">
        <f t="shared" si="0"/>
        <v>33</v>
      </c>
      <c r="F21" s="2">
        <f>+Henkilökohtainen!W38</f>
        <v>5</v>
      </c>
      <c r="G21" s="2">
        <f>+Henkilökohtainen!X38</f>
        <v>14</v>
      </c>
      <c r="H21" s="2">
        <f>+Henkilökohtainen!Y38</f>
        <v>37</v>
      </c>
    </row>
    <row r="22" spans="1:8" ht="12.75">
      <c r="A22" s="2" t="s">
        <v>62</v>
      </c>
      <c r="B22" s="1" t="s">
        <v>16</v>
      </c>
      <c r="C22" s="1" t="s">
        <v>32</v>
      </c>
      <c r="D22" s="2">
        <f>SUM(Henkilökohtainen!U25:U26)</f>
        <v>155</v>
      </c>
      <c r="E22" s="2">
        <f t="shared" si="0"/>
        <v>35</v>
      </c>
      <c r="F22" s="2">
        <f>+Henkilökohtainen!W26</f>
        <v>4</v>
      </c>
      <c r="G22" s="2">
        <f>+Henkilökohtainen!X26</f>
        <v>12</v>
      </c>
      <c r="H22" s="2">
        <f>+Henkilökohtainen!Y26</f>
        <v>40</v>
      </c>
    </row>
    <row r="23" spans="1:8" ht="12.75">
      <c r="A23" s="2" t="s">
        <v>63</v>
      </c>
      <c r="B23" s="1" t="s">
        <v>25</v>
      </c>
      <c r="C23" s="1" t="s">
        <v>36</v>
      </c>
      <c r="D23" s="2">
        <f>SUM(Henkilökohtainen!U43:U44)</f>
        <v>162</v>
      </c>
      <c r="E23" s="2">
        <f t="shared" si="0"/>
        <v>42</v>
      </c>
      <c r="F23" s="2">
        <f>+Henkilökohtainen!W44</f>
        <v>5</v>
      </c>
      <c r="G23" s="2">
        <f>+Henkilökohtainen!X44</f>
        <v>14</v>
      </c>
      <c r="H23" s="2">
        <f>+Henkilökohtainen!Y44</f>
        <v>42</v>
      </c>
    </row>
    <row r="24" spans="1:8" ht="12.75">
      <c r="A24" s="2" t="s">
        <v>64</v>
      </c>
      <c r="B24" s="1" t="s">
        <v>24</v>
      </c>
      <c r="C24" s="1" t="s">
        <v>29</v>
      </c>
      <c r="D24" s="2">
        <f>SUM(Henkilökohtainen!U41:U42)</f>
        <v>163</v>
      </c>
      <c r="E24" s="2">
        <f t="shared" si="0"/>
        <v>43</v>
      </c>
      <c r="F24" s="2">
        <f>+Henkilökohtainen!W42</f>
        <v>5</v>
      </c>
      <c r="G24" s="2">
        <f>+Henkilökohtainen!X42</f>
        <v>19</v>
      </c>
      <c r="H24" s="2">
        <f>+Henkilökohtainen!Y42</f>
        <v>45</v>
      </c>
    </row>
    <row r="25" spans="1:8" ht="12.75">
      <c r="A25" s="2" t="s">
        <v>65</v>
      </c>
      <c r="B25" s="1" t="s">
        <v>99</v>
      </c>
      <c r="C25" s="1" t="s">
        <v>36</v>
      </c>
      <c r="D25" s="2">
        <f>SUM(Henkilökohtainen!U45:U46)</f>
        <v>167</v>
      </c>
      <c r="E25" s="2">
        <f t="shared" si="0"/>
        <v>47</v>
      </c>
      <c r="F25" s="2">
        <f>+Henkilökohtainen!W46</f>
        <v>5</v>
      </c>
      <c r="G25" s="2">
        <f>+Henkilökohtainen!X46</f>
        <v>18</v>
      </c>
      <c r="H25" s="2">
        <f>+Henkilökohtainen!Y46</f>
        <v>41</v>
      </c>
    </row>
    <row r="26" spans="1:8" ht="12.75">
      <c r="A26" s="2" t="s">
        <v>66</v>
      </c>
      <c r="B26" s="1" t="s">
        <v>26</v>
      </c>
      <c r="C26" s="1" t="s">
        <v>36</v>
      </c>
      <c r="D26" s="2">
        <f>SUM(Henkilökohtainen!U47:U48)</f>
        <v>176</v>
      </c>
      <c r="E26" s="2">
        <f t="shared" si="0"/>
        <v>56</v>
      </c>
      <c r="F26" s="2">
        <f>+Henkilökohtainen!W48</f>
        <v>5</v>
      </c>
      <c r="G26" s="2">
        <f>+Henkilökohtainen!X48</f>
        <v>17</v>
      </c>
      <c r="H26" s="2">
        <f>+Henkilökohtainen!Y48</f>
        <v>44</v>
      </c>
    </row>
    <row r="27" spans="1:8" ht="12.75">
      <c r="A27" s="2" t="s">
        <v>67</v>
      </c>
      <c r="B27" s="1" t="s">
        <v>12</v>
      </c>
      <c r="C27" s="1" t="s">
        <v>30</v>
      </c>
      <c r="D27" s="2">
        <f>SUM(Henkilökohtainen!U17:U18)</f>
        <v>184</v>
      </c>
      <c r="E27" s="2">
        <f t="shared" si="0"/>
        <v>64</v>
      </c>
      <c r="F27" s="2">
        <f>+Henkilökohtainen!W18</f>
        <v>7</v>
      </c>
      <c r="G27" s="2">
        <f>+Henkilökohtainen!X18</f>
        <v>20</v>
      </c>
      <c r="H27" s="2">
        <f>+Henkilökohtainen!Y18</f>
        <v>50</v>
      </c>
    </row>
    <row r="28" spans="1:8" ht="12.75">
      <c r="A28" s="64"/>
      <c r="B28" s="65"/>
      <c r="C28" s="65"/>
      <c r="D28" s="64"/>
      <c r="E28" s="64"/>
      <c r="F28" s="64"/>
      <c r="G28" s="64"/>
      <c r="H28" s="64"/>
    </row>
    <row r="29" spans="1:2" ht="12.75">
      <c r="A29" s="3" t="s">
        <v>27</v>
      </c>
      <c r="B29" s="3"/>
    </row>
    <row r="30" spans="1:15" s="3" customFormat="1" ht="12.75">
      <c r="A30" s="7" t="s">
        <v>46</v>
      </c>
      <c r="B30" s="7" t="s">
        <v>3</v>
      </c>
      <c r="C30" s="7" t="s">
        <v>4</v>
      </c>
      <c r="D30" s="8" t="s">
        <v>6</v>
      </c>
      <c r="E30" s="8"/>
      <c r="F30" s="8">
        <v>1</v>
      </c>
      <c r="G30" s="8">
        <v>3</v>
      </c>
      <c r="H30" s="8">
        <v>9</v>
      </c>
      <c r="I30" s="5"/>
      <c r="M30" s="5"/>
      <c r="N30" s="5"/>
      <c r="O30" s="5"/>
    </row>
    <row r="31" spans="1:9" ht="12.75">
      <c r="A31" s="2" t="s">
        <v>47</v>
      </c>
      <c r="B31" s="1" t="s">
        <v>38</v>
      </c>
      <c r="C31" s="1" t="s">
        <v>35</v>
      </c>
      <c r="D31" s="2">
        <f>SUM(Henkilökohtainen!U54:U55)</f>
        <v>116</v>
      </c>
      <c r="E31" s="2">
        <f aca="true" t="shared" si="1" ref="E31:E39">SUM(D31-$E$5)</f>
        <v>-4</v>
      </c>
      <c r="F31" s="2">
        <f>+Henkilökohtainen!W55</f>
        <v>4</v>
      </c>
      <c r="G31" s="2">
        <f>+Henkilökohtainen!X55</f>
        <v>10</v>
      </c>
      <c r="H31" s="2">
        <f>+Henkilökohtainen!Y55</f>
        <v>29</v>
      </c>
      <c r="I31" s="4">
        <v>8</v>
      </c>
    </row>
    <row r="32" spans="1:9" ht="12.75">
      <c r="A32" s="2" t="s">
        <v>48</v>
      </c>
      <c r="B32" s="1" t="s">
        <v>44</v>
      </c>
      <c r="C32" s="1" t="s">
        <v>34</v>
      </c>
      <c r="D32" s="2">
        <f>SUM(Henkilökohtainen!U66:U67)</f>
        <v>125</v>
      </c>
      <c r="E32" s="2">
        <f t="shared" si="1"/>
        <v>5</v>
      </c>
      <c r="F32" s="2">
        <f>+Henkilökohtainen!W67</f>
        <v>4</v>
      </c>
      <c r="G32" s="2">
        <f>+Henkilökohtainen!X67</f>
        <v>10</v>
      </c>
      <c r="H32" s="2">
        <f>+Henkilökohtainen!Y67</f>
        <v>32</v>
      </c>
      <c r="I32" s="4">
        <v>6</v>
      </c>
    </row>
    <row r="33" spans="1:9" ht="12.75">
      <c r="A33" s="2" t="s">
        <v>49</v>
      </c>
      <c r="B33" s="1" t="s">
        <v>42</v>
      </c>
      <c r="C33" s="1" t="s">
        <v>34</v>
      </c>
      <c r="D33" s="2">
        <f>SUM(Henkilökohtainen!U62:U63)</f>
        <v>125</v>
      </c>
      <c r="E33" s="2">
        <f t="shared" si="1"/>
        <v>5</v>
      </c>
      <c r="F33" s="2">
        <f>+Henkilökohtainen!W63</f>
        <v>4</v>
      </c>
      <c r="G33" s="2">
        <f>+Henkilökohtainen!X63</f>
        <v>11</v>
      </c>
      <c r="H33" s="2">
        <f>+Henkilökohtainen!Y63</f>
        <v>33</v>
      </c>
      <c r="I33" s="4">
        <v>4</v>
      </c>
    </row>
    <row r="34" spans="1:9" ht="12.75">
      <c r="A34" s="2" t="s">
        <v>50</v>
      </c>
      <c r="B34" s="1" t="s">
        <v>41</v>
      </c>
      <c r="C34" s="1" t="s">
        <v>34</v>
      </c>
      <c r="D34" s="2">
        <f>SUM(Henkilökohtainen!U60:U61)</f>
        <v>136</v>
      </c>
      <c r="E34" s="2">
        <f t="shared" si="1"/>
        <v>16</v>
      </c>
      <c r="F34" s="2">
        <f>+Henkilökohtainen!W61</f>
        <v>4</v>
      </c>
      <c r="G34" s="2">
        <f>+Henkilökohtainen!X61</f>
        <v>13</v>
      </c>
      <c r="H34" s="2">
        <f>+Henkilökohtainen!Y61</f>
        <v>37</v>
      </c>
      <c r="I34" s="4">
        <v>3</v>
      </c>
    </row>
    <row r="35" spans="1:9" ht="12.75">
      <c r="A35" s="2" t="s">
        <v>51</v>
      </c>
      <c r="B35" s="1" t="s">
        <v>86</v>
      </c>
      <c r="C35" s="1" t="s">
        <v>34</v>
      </c>
      <c r="D35" s="2">
        <f>SUM(Henkilökohtainen!U68:U69)</f>
        <v>139</v>
      </c>
      <c r="E35" s="2">
        <f t="shared" si="1"/>
        <v>19</v>
      </c>
      <c r="F35" s="2">
        <f>+Henkilökohtainen!W69</f>
        <v>4</v>
      </c>
      <c r="G35" s="2">
        <f>+Henkilökohtainen!X69</f>
        <v>12</v>
      </c>
      <c r="H35" s="2">
        <f>+Henkilökohtainen!Y69</f>
        <v>34</v>
      </c>
      <c r="I35" s="4">
        <v>2</v>
      </c>
    </row>
    <row r="36" spans="1:9" ht="12.75">
      <c r="A36" s="2" t="s">
        <v>52</v>
      </c>
      <c r="B36" s="1" t="s">
        <v>43</v>
      </c>
      <c r="C36" s="1" t="s">
        <v>34</v>
      </c>
      <c r="D36" s="2">
        <f>SUM(Henkilökohtainen!U64:U65)</f>
        <v>140</v>
      </c>
      <c r="E36" s="2">
        <f t="shared" si="1"/>
        <v>20</v>
      </c>
      <c r="F36" s="2">
        <f>+Henkilökohtainen!W65</f>
        <v>4</v>
      </c>
      <c r="G36" s="2">
        <f>+Henkilökohtainen!X65</f>
        <v>12</v>
      </c>
      <c r="H36" s="2">
        <f>+Henkilökohtainen!Y65</f>
        <v>35</v>
      </c>
      <c r="I36" s="4">
        <v>1</v>
      </c>
    </row>
    <row r="37" spans="1:8" ht="12.75">
      <c r="A37" s="2" t="s">
        <v>53</v>
      </c>
      <c r="B37" s="1" t="s">
        <v>40</v>
      </c>
      <c r="C37" s="1" t="s">
        <v>35</v>
      </c>
      <c r="D37" s="2">
        <f>SUM(Henkilökohtainen!U58:U59)</f>
        <v>151</v>
      </c>
      <c r="E37" s="2">
        <f t="shared" si="1"/>
        <v>31</v>
      </c>
      <c r="F37" s="2">
        <f>+Henkilökohtainen!W59</f>
        <v>4</v>
      </c>
      <c r="G37" s="2">
        <f>+Henkilökohtainen!X59</f>
        <v>10</v>
      </c>
      <c r="H37" s="2">
        <f>+Henkilökohtainen!Y59</f>
        <v>33</v>
      </c>
    </row>
    <row r="38" spans="1:8" ht="12.75">
      <c r="A38" s="2" t="s">
        <v>54</v>
      </c>
      <c r="B38" s="1" t="s">
        <v>37</v>
      </c>
      <c r="C38" s="1" t="s">
        <v>35</v>
      </c>
      <c r="D38" s="2">
        <f>SUM(Henkilökohtainen!U52:U53)</f>
        <v>154</v>
      </c>
      <c r="E38" s="2">
        <f t="shared" si="1"/>
        <v>34</v>
      </c>
      <c r="F38" s="2">
        <f>+Henkilökohtainen!W53</f>
        <v>5</v>
      </c>
      <c r="G38" s="2">
        <f>+Henkilökohtainen!X53</f>
        <v>14</v>
      </c>
      <c r="H38" s="2">
        <f>+Henkilökohtainen!Y53</f>
        <v>40</v>
      </c>
    </row>
    <row r="39" spans="1:8" ht="12.75">
      <c r="A39" s="2" t="s">
        <v>55</v>
      </c>
      <c r="B39" s="1" t="s">
        <v>39</v>
      </c>
      <c r="C39" s="1" t="s">
        <v>35</v>
      </c>
      <c r="D39" s="2">
        <f>SUM(Henkilökohtainen!U56:U57)</f>
        <v>164</v>
      </c>
      <c r="E39" s="2">
        <f t="shared" si="1"/>
        <v>44</v>
      </c>
      <c r="F39" s="2">
        <f>+Henkilökohtainen!W57</f>
        <v>4</v>
      </c>
      <c r="G39" s="2">
        <f>+Henkilökohtainen!X57</f>
        <v>15</v>
      </c>
      <c r="H39" s="2">
        <f>+Henkilökohtainen!Y57</f>
        <v>40</v>
      </c>
    </row>
    <row r="43" spans="3:6" ht="12.75">
      <c r="C43" s="78" t="s">
        <v>97</v>
      </c>
      <c r="D43" s="79"/>
      <c r="E43" s="79"/>
      <c r="F43" s="67"/>
    </row>
    <row r="44" spans="3:6" ht="12.75">
      <c r="C44" s="7"/>
      <c r="D44" s="8" t="s">
        <v>95</v>
      </c>
      <c r="E44" s="8" t="s">
        <v>96</v>
      </c>
      <c r="F44" s="8" t="s">
        <v>94</v>
      </c>
    </row>
    <row r="45" spans="3:15" ht="12.75">
      <c r="C45" s="7" t="s">
        <v>34</v>
      </c>
      <c r="D45" s="2">
        <f>SUMIF(C7:I27,"NIIVU",I7:I27)</f>
        <v>14</v>
      </c>
      <c r="E45" s="2">
        <f>SUMIF($C$31:$I$39,"NIIVU",$I$31:$I$39)</f>
        <v>16</v>
      </c>
      <c r="F45" s="2">
        <f aca="true" t="shared" si="2" ref="F45:F53">SUM(D45:E45)</f>
        <v>30</v>
      </c>
      <c r="H45"/>
      <c r="I45"/>
      <c r="K45" s="4"/>
      <c r="L45" s="4"/>
      <c r="N45"/>
      <c r="O45"/>
    </row>
    <row r="46" spans="3:15" ht="12.75">
      <c r="C46" s="7" t="s">
        <v>35</v>
      </c>
      <c r="D46" s="2">
        <f>SUMIF($C$7:$I$27,"KOUVU",$I$7:$I$27)</f>
        <v>8</v>
      </c>
      <c r="E46" s="2">
        <f>SUMIF($C$31:$I$39,"KOUVU",$I$31:$I$39)</f>
        <v>8</v>
      </c>
      <c r="F46" s="2">
        <f t="shared" si="2"/>
        <v>16</v>
      </c>
      <c r="H46"/>
      <c r="I46"/>
      <c r="K46" s="4"/>
      <c r="L46" s="4"/>
      <c r="N46"/>
      <c r="O46"/>
    </row>
    <row r="47" spans="3:15" ht="12.75">
      <c r="C47" s="7" t="s">
        <v>28</v>
      </c>
      <c r="D47" s="2">
        <f>SUMIF($C$7:$I$27,"KONTVU",$I$7:$I$27)</f>
        <v>11</v>
      </c>
      <c r="E47" s="2">
        <f>SUMIF($C$31:$I$39,"KONTVU",$I$31:$I$39)</f>
        <v>0</v>
      </c>
      <c r="F47" s="2">
        <f t="shared" si="2"/>
        <v>11</v>
      </c>
      <c r="H47"/>
      <c r="I47"/>
      <c r="K47" s="4"/>
      <c r="L47" s="4"/>
      <c r="N47"/>
      <c r="O47"/>
    </row>
    <row r="48" spans="3:15" ht="12.75">
      <c r="C48" s="7" t="s">
        <v>31</v>
      </c>
      <c r="D48" s="2">
        <f>SUMIF($C$7:$I$27,"TURVU",$I$7:$I$27)</f>
        <v>3</v>
      </c>
      <c r="E48" s="2">
        <f>SUMIF($C$31:$I$39,"TURVU",$I$31:$I$39)</f>
        <v>0</v>
      </c>
      <c r="F48" s="2">
        <f t="shared" si="2"/>
        <v>3</v>
      </c>
      <c r="H48"/>
      <c r="I48"/>
      <c r="K48" s="4"/>
      <c r="L48" s="4"/>
      <c r="N48"/>
      <c r="O48"/>
    </row>
    <row r="49" spans="3:15" ht="12.75">
      <c r="C49" s="7" t="s">
        <v>29</v>
      </c>
      <c r="D49" s="2">
        <f>SUMIF($C$7:$I$27,"KAJVU",$I$7:$I$27)</f>
        <v>2</v>
      </c>
      <c r="E49" s="2">
        <f>SUMIF($C$31:$I$39,"KAJVU",$I$31:$I$39)</f>
        <v>0</v>
      </c>
      <c r="F49" s="2">
        <f t="shared" si="2"/>
        <v>2</v>
      </c>
      <c r="H49"/>
      <c r="I49"/>
      <c r="K49" s="4"/>
      <c r="L49" s="4"/>
      <c r="N49"/>
      <c r="O49"/>
    </row>
    <row r="50" spans="3:15" ht="12.75">
      <c r="C50" s="7" t="s">
        <v>32</v>
      </c>
      <c r="D50" s="2">
        <f>SUMIF($C$7:$I$27,"SÄKVU",$I$7:$I$27)</f>
        <v>1</v>
      </c>
      <c r="E50" s="2">
        <f>SUMIF($C$31:$I$39,"SÄKVU",$I$31:$I$39)</f>
        <v>0</v>
      </c>
      <c r="F50" s="2">
        <f t="shared" si="2"/>
        <v>1</v>
      </c>
      <c r="H50"/>
      <c r="I50"/>
      <c r="K50" s="4"/>
      <c r="L50" s="4"/>
      <c r="N50"/>
      <c r="O50"/>
    </row>
    <row r="51" spans="3:15" ht="12.75">
      <c r="C51" s="7" t="s">
        <v>33</v>
      </c>
      <c r="D51" s="2">
        <f>SUMIF($C$7:$I$27,"ROVVU",$I$7:$I$27)</f>
        <v>0</v>
      </c>
      <c r="E51" s="2">
        <f>SUMIF($C$31:$I$39,"ROVVU",$I$31:$I$39)</f>
        <v>0</v>
      </c>
      <c r="F51" s="2">
        <f t="shared" si="2"/>
        <v>0</v>
      </c>
      <c r="H51"/>
      <c r="I51"/>
      <c r="K51" s="4"/>
      <c r="L51" s="4"/>
      <c r="N51"/>
      <c r="O51"/>
    </row>
    <row r="52" spans="3:15" ht="12.75">
      <c r="C52" s="7" t="s">
        <v>30</v>
      </c>
      <c r="D52" s="2">
        <f>SUMIF($C$7:$I$27,"HALVU",$I$7:$I$27)</f>
        <v>0</v>
      </c>
      <c r="E52" s="2">
        <f>SUMIF($C$31:$I$39,"HALVU",$I$31:$I$39)</f>
        <v>0</v>
      </c>
      <c r="F52" s="2">
        <f t="shared" si="2"/>
        <v>0</v>
      </c>
      <c r="H52"/>
      <c r="I52"/>
      <c r="K52" s="4"/>
      <c r="L52" s="4"/>
      <c r="N52"/>
      <c r="O52"/>
    </row>
    <row r="53" spans="3:15" ht="12.75">
      <c r="C53" s="7" t="s">
        <v>36</v>
      </c>
      <c r="D53" s="2">
        <f>SUMIF($C$7:$I$27,"LUOVU",$I$7:$I$27)</f>
        <v>0</v>
      </c>
      <c r="E53" s="2">
        <f>SUMIF($C$31:$I$39,"LUOVU",$I$31:$I$39)</f>
        <v>0</v>
      </c>
      <c r="F53" s="2">
        <f t="shared" si="2"/>
        <v>0</v>
      </c>
      <c r="H53"/>
      <c r="I53"/>
      <c r="K53" s="4"/>
      <c r="L53" s="4"/>
      <c r="N53"/>
      <c r="O53"/>
    </row>
    <row r="54" spans="5:15" ht="12.75">
      <c r="E54" s="64"/>
      <c r="H54"/>
      <c r="I54"/>
      <c r="K54" s="4"/>
      <c r="L54" s="4"/>
      <c r="N54"/>
      <c r="O54"/>
    </row>
  </sheetData>
  <mergeCells count="1">
    <mergeCell ref="C43:E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="150" zoomScaleNormal="150" workbookViewId="0" topLeftCell="A4">
      <selection activeCell="E15" sqref="E15"/>
    </sheetView>
  </sheetViews>
  <sheetFormatPr defaultColWidth="9.140625" defaultRowHeight="12.75"/>
  <cols>
    <col min="2" max="2" width="34.140625" style="0" customWidth="1"/>
  </cols>
  <sheetData>
    <row r="1" spans="1:2" ht="12.75">
      <c r="A1" s="3" t="s">
        <v>0</v>
      </c>
      <c r="B1" s="3"/>
    </row>
    <row r="2" spans="1:2" ht="12.75">
      <c r="A2" s="3" t="s">
        <v>1</v>
      </c>
      <c r="B2" s="3"/>
    </row>
    <row r="3" spans="1:2" ht="12.75">
      <c r="A3" s="3" t="s">
        <v>2</v>
      </c>
      <c r="B3" s="3"/>
    </row>
    <row r="4" spans="1:2" ht="12.75">
      <c r="A4" s="3"/>
      <c r="B4" s="3"/>
    </row>
    <row r="5" spans="1:2" ht="12.75">
      <c r="A5" s="3" t="s">
        <v>5</v>
      </c>
      <c r="B5" s="3"/>
    </row>
    <row r="6" spans="1:4" ht="12.75">
      <c r="A6" s="7" t="s">
        <v>46</v>
      </c>
      <c r="B6" s="7" t="s">
        <v>3</v>
      </c>
      <c r="C6" s="7" t="s">
        <v>4</v>
      </c>
      <c r="D6" s="9" t="s">
        <v>6</v>
      </c>
    </row>
    <row r="7" spans="1:4" ht="12.75">
      <c r="A7" s="2" t="s">
        <v>47</v>
      </c>
      <c r="B7" s="1" t="s">
        <v>81</v>
      </c>
      <c r="C7" s="1" t="s">
        <v>80</v>
      </c>
      <c r="D7" s="1">
        <f>SUM(Henkilökohtainen!U60:U63)</f>
        <v>261</v>
      </c>
    </row>
    <row r="8" spans="1:4" ht="12.75">
      <c r="A8" s="2" t="s">
        <v>48</v>
      </c>
      <c r="B8" s="1" t="s">
        <v>69</v>
      </c>
      <c r="C8" s="1" t="s">
        <v>28</v>
      </c>
      <c r="D8" s="1">
        <f>SUM(Henkilökohtainen!U7:U10)</f>
        <v>263</v>
      </c>
    </row>
    <row r="9" spans="1:4" ht="12.75">
      <c r="A9" s="2" t="s">
        <v>49</v>
      </c>
      <c r="B9" s="1" t="s">
        <v>87</v>
      </c>
      <c r="C9" s="1" t="s">
        <v>82</v>
      </c>
      <c r="D9" s="1">
        <f>SUM(Henkilökohtainen!U66:U69)</f>
        <v>264</v>
      </c>
    </row>
    <row r="10" spans="1:4" ht="12.75">
      <c r="A10" s="2" t="s">
        <v>50</v>
      </c>
      <c r="B10" s="1" t="s">
        <v>75</v>
      </c>
      <c r="C10" s="1" t="s">
        <v>68</v>
      </c>
      <c r="D10" s="1">
        <f>SUM(Henkilökohtainen!U33:U36)</f>
        <v>269</v>
      </c>
    </row>
    <row r="11" spans="1:4" ht="12.75">
      <c r="A11" s="2" t="s">
        <v>51</v>
      </c>
      <c r="B11" s="1" t="s">
        <v>78</v>
      </c>
      <c r="C11" s="1" t="s">
        <v>76</v>
      </c>
      <c r="D11" s="1">
        <f>SUM(Henkilökohtainen!U52:U55)</f>
        <v>270</v>
      </c>
    </row>
    <row r="12" spans="1:4" ht="12.75">
      <c r="A12" s="2" t="s">
        <v>52</v>
      </c>
      <c r="B12" s="1" t="s">
        <v>74</v>
      </c>
      <c r="C12" s="1" t="s">
        <v>83</v>
      </c>
      <c r="D12" s="1">
        <f>SUM(Henkilökohtainen!U29:U32)</f>
        <v>278</v>
      </c>
    </row>
    <row r="13" spans="1:4" ht="12.75">
      <c r="A13" s="2" t="s">
        <v>53</v>
      </c>
      <c r="B13" s="1" t="s">
        <v>70</v>
      </c>
      <c r="C13" s="1" t="s">
        <v>29</v>
      </c>
      <c r="D13" s="1">
        <f>SUM(Henkilökohtainen!U11:U14)</f>
        <v>284</v>
      </c>
    </row>
    <row r="14" spans="1:4" ht="12.75">
      <c r="A14" s="2" t="s">
        <v>54</v>
      </c>
      <c r="B14" s="1" t="s">
        <v>72</v>
      </c>
      <c r="C14" s="1" t="s">
        <v>31</v>
      </c>
      <c r="D14" s="1">
        <f>SUM(Henkilökohtainen!U19:U22)</f>
        <v>287</v>
      </c>
    </row>
    <row r="15" spans="1:4" ht="12.75">
      <c r="A15" s="2" t="s">
        <v>55</v>
      </c>
      <c r="B15" s="1" t="s">
        <v>73</v>
      </c>
      <c r="C15" s="1" t="s">
        <v>32</v>
      </c>
      <c r="D15" s="1">
        <f>SUM(Henkilökohtainen!U23:U26)</f>
        <v>296</v>
      </c>
    </row>
    <row r="16" spans="1:4" ht="12.75">
      <c r="A16" s="2" t="s">
        <v>56</v>
      </c>
      <c r="B16" s="1" t="s">
        <v>79</v>
      </c>
      <c r="C16" s="1" t="s">
        <v>77</v>
      </c>
      <c r="D16" s="1">
        <f>SUM(Henkilökohtainen!U56:U59)</f>
        <v>315</v>
      </c>
    </row>
    <row r="17" spans="1:4" ht="12.75">
      <c r="A17" s="2" t="s">
        <v>57</v>
      </c>
      <c r="B17" s="1" t="s">
        <v>100</v>
      </c>
      <c r="C17" s="1" t="s">
        <v>36</v>
      </c>
      <c r="D17" s="1">
        <f>SUM(Henkilökohtainen!U43:U46)</f>
        <v>329</v>
      </c>
    </row>
    <row r="18" spans="1:4" ht="12.75">
      <c r="A18" s="2" t="s">
        <v>58</v>
      </c>
      <c r="B18" s="1" t="s">
        <v>71</v>
      </c>
      <c r="C18" s="1" t="s">
        <v>30</v>
      </c>
      <c r="D18" s="1">
        <f>SUM(Henkilökohtainen!U15:U18)</f>
        <v>333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5"/>
  <sheetViews>
    <sheetView view="pageBreakPreview" zoomScale="60" workbookViewId="0" topLeftCell="A1">
      <selection activeCell="Z106" sqref="Z106"/>
    </sheetView>
  </sheetViews>
  <sheetFormatPr defaultColWidth="9.140625" defaultRowHeight="12.75"/>
  <cols>
    <col min="1" max="1" width="9.57421875" style="0" customWidth="1"/>
    <col min="2" max="2" width="18.28125" style="0" customWidth="1"/>
    <col min="3" max="3" width="11.00390625" style="0" customWidth="1"/>
    <col min="4" max="21" width="7.00390625" style="4" customWidth="1"/>
    <col min="22" max="22" width="7.00390625" style="0" customWidth="1"/>
    <col min="23" max="23" width="9.140625" style="4" customWidth="1"/>
  </cols>
  <sheetData>
    <row r="1" spans="1:23" s="25" customFormat="1" ht="26.25" customHeight="1">
      <c r="A1" s="81" t="s">
        <v>90</v>
      </c>
      <c r="B1" s="19" t="s">
        <v>3</v>
      </c>
      <c r="C1" s="20" t="s">
        <v>4</v>
      </c>
      <c r="D1" s="21">
        <v>1</v>
      </c>
      <c r="E1" s="22">
        <v>2</v>
      </c>
      <c r="F1" s="22">
        <v>3</v>
      </c>
      <c r="G1" s="22">
        <v>4</v>
      </c>
      <c r="H1" s="22">
        <v>5</v>
      </c>
      <c r="I1" s="22">
        <v>6</v>
      </c>
      <c r="J1" s="22">
        <v>7</v>
      </c>
      <c r="K1" s="22">
        <v>8</v>
      </c>
      <c r="L1" s="22">
        <v>9</v>
      </c>
      <c r="M1" s="22">
        <v>10</v>
      </c>
      <c r="N1" s="22">
        <v>11</v>
      </c>
      <c r="O1" s="22">
        <v>12</v>
      </c>
      <c r="P1" s="22">
        <v>13</v>
      </c>
      <c r="Q1" s="22">
        <v>14</v>
      </c>
      <c r="R1" s="22">
        <v>15</v>
      </c>
      <c r="S1" s="22">
        <v>16</v>
      </c>
      <c r="T1" s="22">
        <v>17</v>
      </c>
      <c r="U1" s="23">
        <v>18</v>
      </c>
      <c r="V1" s="24" t="s">
        <v>94</v>
      </c>
      <c r="W1" s="24" t="s">
        <v>89</v>
      </c>
    </row>
    <row r="2" spans="1:23" s="25" customFormat="1" ht="26.25" customHeight="1">
      <c r="A2" s="81"/>
      <c r="B2" s="26" t="s">
        <v>91</v>
      </c>
      <c r="C2" s="27"/>
      <c r="D2" s="28">
        <v>3</v>
      </c>
      <c r="E2" s="29">
        <v>3</v>
      </c>
      <c r="F2" s="29">
        <v>3</v>
      </c>
      <c r="G2" s="29">
        <v>5</v>
      </c>
      <c r="H2" s="29">
        <v>3</v>
      </c>
      <c r="I2" s="29">
        <v>3</v>
      </c>
      <c r="J2" s="29">
        <v>3</v>
      </c>
      <c r="K2" s="29">
        <v>4</v>
      </c>
      <c r="L2" s="29">
        <v>3</v>
      </c>
      <c r="M2" s="29">
        <v>3</v>
      </c>
      <c r="N2" s="29">
        <v>4</v>
      </c>
      <c r="O2" s="29">
        <v>3</v>
      </c>
      <c r="P2" s="29">
        <v>3</v>
      </c>
      <c r="Q2" s="29">
        <v>3</v>
      </c>
      <c r="R2" s="29">
        <v>3</v>
      </c>
      <c r="S2" s="29">
        <v>3</v>
      </c>
      <c r="T2" s="29">
        <v>4</v>
      </c>
      <c r="U2" s="30">
        <v>4</v>
      </c>
      <c r="V2" s="31">
        <f>SUM(D2:U2)</f>
        <v>60</v>
      </c>
      <c r="W2" s="82" t="s">
        <v>93</v>
      </c>
    </row>
    <row r="3" spans="1:23" s="25" customFormat="1" ht="26.25" customHeight="1" thickBot="1">
      <c r="A3" s="63"/>
      <c r="B3" s="32" t="s">
        <v>92</v>
      </c>
      <c r="C3" s="33"/>
      <c r="D3" s="34">
        <v>89</v>
      </c>
      <c r="E3" s="35">
        <v>74</v>
      </c>
      <c r="F3" s="35">
        <v>131</v>
      </c>
      <c r="G3" s="35">
        <v>246</v>
      </c>
      <c r="H3" s="35">
        <v>87</v>
      </c>
      <c r="I3" s="35">
        <v>109</v>
      </c>
      <c r="J3" s="35">
        <v>103</v>
      </c>
      <c r="K3" s="35">
        <v>123</v>
      </c>
      <c r="L3" s="35">
        <v>69</v>
      </c>
      <c r="M3" s="35">
        <v>77</v>
      </c>
      <c r="N3" s="35">
        <v>117</v>
      </c>
      <c r="O3" s="35">
        <v>98</v>
      </c>
      <c r="P3" s="35">
        <v>108</v>
      </c>
      <c r="Q3" s="35">
        <v>79</v>
      </c>
      <c r="R3" s="35">
        <v>98</v>
      </c>
      <c r="S3" s="35">
        <v>80</v>
      </c>
      <c r="T3" s="35">
        <v>177</v>
      </c>
      <c r="U3" s="36">
        <v>185</v>
      </c>
      <c r="V3" s="37">
        <f>SUM(D3:U3)</f>
        <v>2050</v>
      </c>
      <c r="W3" s="83"/>
    </row>
    <row r="4" spans="1:23" s="25" customFormat="1" ht="37.5" customHeight="1">
      <c r="A4" s="80"/>
      <c r="B4" s="38" t="str">
        <f>+Henkilökohtainen!A35</f>
        <v>Koota Lassi</v>
      </c>
      <c r="C4" s="39" t="str">
        <f>+Henkilökohtainen!B35</f>
        <v>NIIVU</v>
      </c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  <c r="V4" s="43"/>
      <c r="W4" s="44">
        <f>+Henkilökohtainen!V35</f>
        <v>2</v>
      </c>
    </row>
    <row r="5" spans="1:23" s="25" customFormat="1" ht="37.5" customHeight="1">
      <c r="A5" s="80"/>
      <c r="B5" s="45" t="str">
        <f>+Henkilökohtainen!A39</f>
        <v>Rajala Esa</v>
      </c>
      <c r="C5" s="46" t="str">
        <f>+Henkilökohtainen!B39</f>
        <v>KOUVU</v>
      </c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9"/>
      <c r="V5" s="50"/>
      <c r="W5" s="51">
        <f>+Henkilökohtainen!V39</f>
        <v>3</v>
      </c>
    </row>
    <row r="6" spans="1:23" s="25" customFormat="1" ht="37.5" customHeight="1" thickBot="1">
      <c r="A6" s="80"/>
      <c r="B6" s="52" t="str">
        <f>+Henkilökohtainen!A9</f>
        <v>Hytti Joonas</v>
      </c>
      <c r="C6" s="53" t="str">
        <f>+Henkilökohtainen!B9</f>
        <v>KONTVU</v>
      </c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  <c r="V6" s="57"/>
      <c r="W6" s="58">
        <f>+Henkilökohtainen!V9</f>
        <v>5</v>
      </c>
    </row>
    <row r="7" spans="4:23" s="25" customFormat="1" ht="26.25" customHeight="1"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W7" s="59"/>
    </row>
    <row r="8" spans="4:23" s="25" customFormat="1" ht="26.25" customHeight="1"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W8" s="59"/>
    </row>
    <row r="9" spans="4:23" s="25" customFormat="1" ht="26.25" customHeight="1"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W9" s="59"/>
    </row>
    <row r="10" spans="4:23" s="25" customFormat="1" ht="26.25" customHeight="1"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W10" s="59"/>
    </row>
    <row r="11" spans="4:23" s="25" customFormat="1" ht="26.25" customHeight="1"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W11" s="59"/>
    </row>
    <row r="12" spans="4:23" s="25" customFormat="1" ht="26.25" customHeight="1" thickBot="1"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W12" s="59"/>
    </row>
    <row r="13" spans="2:23" s="25" customFormat="1" ht="26.25" customHeight="1">
      <c r="B13" s="19" t="s">
        <v>3</v>
      </c>
      <c r="C13" s="20" t="s">
        <v>4</v>
      </c>
      <c r="D13" s="21">
        <v>1</v>
      </c>
      <c r="E13" s="22">
        <v>2</v>
      </c>
      <c r="F13" s="22">
        <v>3</v>
      </c>
      <c r="G13" s="22">
        <v>4</v>
      </c>
      <c r="H13" s="22">
        <v>5</v>
      </c>
      <c r="I13" s="22">
        <v>6</v>
      </c>
      <c r="J13" s="22">
        <v>7</v>
      </c>
      <c r="K13" s="22">
        <v>8</v>
      </c>
      <c r="L13" s="22">
        <v>9</v>
      </c>
      <c r="M13" s="22">
        <v>10</v>
      </c>
      <c r="N13" s="22">
        <v>11</v>
      </c>
      <c r="O13" s="22">
        <v>12</v>
      </c>
      <c r="P13" s="22">
        <v>13</v>
      </c>
      <c r="Q13" s="22">
        <v>14</v>
      </c>
      <c r="R13" s="22">
        <v>15</v>
      </c>
      <c r="S13" s="22">
        <v>16</v>
      </c>
      <c r="T13" s="22">
        <v>17</v>
      </c>
      <c r="U13" s="23">
        <v>18</v>
      </c>
      <c r="V13" s="24" t="s">
        <v>94</v>
      </c>
      <c r="W13" s="24" t="s">
        <v>89</v>
      </c>
    </row>
    <row r="14" spans="2:23" s="25" customFormat="1" ht="26.25" customHeight="1">
      <c r="B14" s="26" t="s">
        <v>91</v>
      </c>
      <c r="C14" s="27"/>
      <c r="D14" s="28">
        <v>3</v>
      </c>
      <c r="E14" s="29">
        <v>3</v>
      </c>
      <c r="F14" s="29">
        <v>3</v>
      </c>
      <c r="G14" s="29">
        <v>5</v>
      </c>
      <c r="H14" s="29">
        <v>3</v>
      </c>
      <c r="I14" s="29">
        <v>3</v>
      </c>
      <c r="J14" s="29">
        <v>3</v>
      </c>
      <c r="K14" s="29">
        <v>4</v>
      </c>
      <c r="L14" s="29">
        <v>3</v>
      </c>
      <c r="M14" s="29">
        <v>3</v>
      </c>
      <c r="N14" s="29">
        <v>4</v>
      </c>
      <c r="O14" s="29">
        <v>3</v>
      </c>
      <c r="P14" s="29">
        <v>3</v>
      </c>
      <c r="Q14" s="29">
        <v>3</v>
      </c>
      <c r="R14" s="29">
        <v>3</v>
      </c>
      <c r="S14" s="29">
        <v>3</v>
      </c>
      <c r="T14" s="29">
        <v>4</v>
      </c>
      <c r="U14" s="30">
        <v>4</v>
      </c>
      <c r="V14" s="31">
        <f>SUM(D14:U14)</f>
        <v>60</v>
      </c>
      <c r="W14" s="82" t="s">
        <v>93</v>
      </c>
    </row>
    <row r="15" spans="1:23" s="25" customFormat="1" ht="26.25" customHeight="1" thickBot="1">
      <c r="A15" s="63"/>
      <c r="B15" s="32" t="s">
        <v>92</v>
      </c>
      <c r="C15" s="33"/>
      <c r="D15" s="34">
        <v>89</v>
      </c>
      <c r="E15" s="35">
        <v>74</v>
      </c>
      <c r="F15" s="35">
        <v>131</v>
      </c>
      <c r="G15" s="35">
        <v>246</v>
      </c>
      <c r="H15" s="35">
        <v>87</v>
      </c>
      <c r="I15" s="35">
        <v>109</v>
      </c>
      <c r="J15" s="35">
        <v>103</v>
      </c>
      <c r="K15" s="35">
        <v>123</v>
      </c>
      <c r="L15" s="35">
        <v>69</v>
      </c>
      <c r="M15" s="35">
        <v>77</v>
      </c>
      <c r="N15" s="35">
        <v>117</v>
      </c>
      <c r="O15" s="35">
        <v>98</v>
      </c>
      <c r="P15" s="35">
        <v>108</v>
      </c>
      <c r="Q15" s="35">
        <v>79</v>
      </c>
      <c r="R15" s="35">
        <v>98</v>
      </c>
      <c r="S15" s="35">
        <v>80</v>
      </c>
      <c r="T15" s="35">
        <v>177</v>
      </c>
      <c r="U15" s="36">
        <v>185</v>
      </c>
      <c r="V15" s="37">
        <f>SUM(D15:U15)</f>
        <v>2050</v>
      </c>
      <c r="W15" s="83"/>
    </row>
    <row r="16" spans="1:23" s="25" customFormat="1" ht="36" customHeight="1">
      <c r="A16" s="80"/>
      <c r="B16" s="45" t="str">
        <f>+Henkilökohtainen!A7</f>
        <v>Vänskä Kimmo</v>
      </c>
      <c r="C16" s="46" t="str">
        <f>+Henkilökohtainen!B7</f>
        <v>KONTVU</v>
      </c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60"/>
      <c r="V16" s="50"/>
      <c r="W16" s="51">
        <f>+Henkilökohtainen!V7</f>
        <v>8</v>
      </c>
    </row>
    <row r="17" spans="1:23" s="25" customFormat="1" ht="36" customHeight="1">
      <c r="A17" s="80"/>
      <c r="B17" s="45" t="str">
        <f>+Henkilökohtainen!A54</f>
        <v>Rinne Kalle</v>
      </c>
      <c r="C17" s="46" t="str">
        <f>+Henkilökohtainen!B54</f>
        <v>KOUVU</v>
      </c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60"/>
      <c r="V17" s="50"/>
      <c r="W17" s="51">
        <f>+Henkilökohtainen!V54</f>
        <v>0</v>
      </c>
    </row>
    <row r="18" spans="1:23" s="25" customFormat="1" ht="36" customHeight="1" thickBot="1">
      <c r="A18" s="80"/>
      <c r="B18" s="52" t="str">
        <f>+Henkilökohtainen!A62</f>
        <v>Stenberg Matias</v>
      </c>
      <c r="C18" s="53" t="str">
        <f>+Henkilökohtainen!B62</f>
        <v>NIIVU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61"/>
      <c r="V18" s="57"/>
      <c r="W18" s="58">
        <f>+Henkilökohtainen!V62</f>
        <v>3</v>
      </c>
    </row>
    <row r="19" spans="4:23" s="25" customFormat="1" ht="26.25" customHeight="1"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W19" s="59"/>
    </row>
    <row r="20" spans="4:23" s="25" customFormat="1" ht="26.25" customHeight="1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W20" s="59"/>
    </row>
    <row r="21" spans="4:23" s="25" customFormat="1" ht="26.25" customHeight="1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W21" s="59"/>
    </row>
    <row r="22" spans="4:23" s="25" customFormat="1" ht="26.25" customHeight="1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W22" s="59"/>
    </row>
    <row r="23" spans="4:23" s="25" customFormat="1" ht="26.25" customHeight="1" thickBot="1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W23" s="59"/>
    </row>
    <row r="24" spans="2:23" s="25" customFormat="1" ht="26.25" customHeight="1">
      <c r="B24" s="19" t="s">
        <v>3</v>
      </c>
      <c r="C24" s="20" t="s">
        <v>4</v>
      </c>
      <c r="D24" s="21">
        <v>1</v>
      </c>
      <c r="E24" s="22">
        <v>2</v>
      </c>
      <c r="F24" s="22">
        <v>3</v>
      </c>
      <c r="G24" s="22">
        <v>4</v>
      </c>
      <c r="H24" s="22">
        <v>5</v>
      </c>
      <c r="I24" s="22">
        <v>6</v>
      </c>
      <c r="J24" s="22">
        <v>7</v>
      </c>
      <c r="K24" s="22">
        <v>8</v>
      </c>
      <c r="L24" s="22">
        <v>9</v>
      </c>
      <c r="M24" s="22">
        <v>10</v>
      </c>
      <c r="N24" s="22">
        <v>11</v>
      </c>
      <c r="O24" s="22">
        <v>12</v>
      </c>
      <c r="P24" s="22">
        <v>13</v>
      </c>
      <c r="Q24" s="22">
        <v>14</v>
      </c>
      <c r="R24" s="22">
        <v>15</v>
      </c>
      <c r="S24" s="22">
        <v>16</v>
      </c>
      <c r="T24" s="22">
        <v>17</v>
      </c>
      <c r="U24" s="23">
        <v>18</v>
      </c>
      <c r="V24" s="24" t="s">
        <v>94</v>
      </c>
      <c r="W24" s="24" t="s">
        <v>89</v>
      </c>
    </row>
    <row r="25" spans="2:23" s="25" customFormat="1" ht="26.25" customHeight="1">
      <c r="B25" s="26" t="s">
        <v>91</v>
      </c>
      <c r="C25" s="27"/>
      <c r="D25" s="28">
        <v>3</v>
      </c>
      <c r="E25" s="29">
        <v>3</v>
      </c>
      <c r="F25" s="29">
        <v>3</v>
      </c>
      <c r="G25" s="29">
        <v>5</v>
      </c>
      <c r="H25" s="29">
        <v>3</v>
      </c>
      <c r="I25" s="29">
        <v>3</v>
      </c>
      <c r="J25" s="29">
        <v>3</v>
      </c>
      <c r="K25" s="29">
        <v>4</v>
      </c>
      <c r="L25" s="29">
        <v>3</v>
      </c>
      <c r="M25" s="29">
        <v>3</v>
      </c>
      <c r="N25" s="29">
        <v>4</v>
      </c>
      <c r="O25" s="29">
        <v>3</v>
      </c>
      <c r="P25" s="29">
        <v>3</v>
      </c>
      <c r="Q25" s="29">
        <v>3</v>
      </c>
      <c r="R25" s="29">
        <v>3</v>
      </c>
      <c r="S25" s="29">
        <v>3</v>
      </c>
      <c r="T25" s="29">
        <v>4</v>
      </c>
      <c r="U25" s="30">
        <v>4</v>
      </c>
      <c r="V25" s="31">
        <f>SUM(D25:U25)</f>
        <v>60</v>
      </c>
      <c r="W25" s="82" t="s">
        <v>93</v>
      </c>
    </row>
    <row r="26" spans="2:23" s="25" customFormat="1" ht="26.25" customHeight="1" thickBot="1">
      <c r="B26" s="32" t="s">
        <v>92</v>
      </c>
      <c r="C26" s="33"/>
      <c r="D26" s="34">
        <v>89</v>
      </c>
      <c r="E26" s="35">
        <v>74</v>
      </c>
      <c r="F26" s="35">
        <v>131</v>
      </c>
      <c r="G26" s="35">
        <v>246</v>
      </c>
      <c r="H26" s="35">
        <v>87</v>
      </c>
      <c r="I26" s="35">
        <v>109</v>
      </c>
      <c r="J26" s="35">
        <v>103</v>
      </c>
      <c r="K26" s="35">
        <v>123</v>
      </c>
      <c r="L26" s="35">
        <v>69</v>
      </c>
      <c r="M26" s="35">
        <v>77</v>
      </c>
      <c r="N26" s="35">
        <v>117</v>
      </c>
      <c r="O26" s="35">
        <v>98</v>
      </c>
      <c r="P26" s="35">
        <v>108</v>
      </c>
      <c r="Q26" s="35">
        <v>79</v>
      </c>
      <c r="R26" s="35">
        <v>98</v>
      </c>
      <c r="S26" s="35">
        <v>80</v>
      </c>
      <c r="T26" s="35">
        <v>177</v>
      </c>
      <c r="U26" s="36">
        <v>185</v>
      </c>
      <c r="V26" s="37">
        <f>SUM(D26:U26)</f>
        <v>2050</v>
      </c>
      <c r="W26" s="83"/>
    </row>
    <row r="27" spans="1:23" s="25" customFormat="1" ht="37.5" customHeight="1">
      <c r="A27" s="80"/>
      <c r="B27" s="45" t="str">
        <f>+Henkilökohtainen!A66</f>
        <v>Syrjäläinen Mikko</v>
      </c>
      <c r="C27" s="46" t="str">
        <f>+Henkilökohtainen!B66</f>
        <v>NIIVU</v>
      </c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60"/>
      <c r="V27" s="50"/>
      <c r="W27" s="50">
        <f>+Henkilökohtainen!V66</f>
        <v>3</v>
      </c>
    </row>
    <row r="28" spans="1:23" s="25" customFormat="1" ht="37.5" customHeight="1">
      <c r="A28" s="80"/>
      <c r="B28" s="45" t="str">
        <f>+Henkilökohtainen!A13</f>
        <v>Ottavainen Janne</v>
      </c>
      <c r="C28" s="46" t="str">
        <f>+Henkilökohtainen!B13</f>
        <v>KAJVU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60"/>
      <c r="V28" s="50"/>
      <c r="W28" s="50">
        <f>+Henkilökohtainen!V13</f>
        <v>10</v>
      </c>
    </row>
    <row r="29" spans="1:23" s="25" customFormat="1" ht="37.5" customHeight="1" thickBot="1">
      <c r="A29" s="80"/>
      <c r="B29" s="52" t="str">
        <f>+Henkilökohtainen!A19</f>
        <v>Pylvänäinen Jari</v>
      </c>
      <c r="C29" s="53" t="str">
        <f>+Henkilökohtainen!B19</f>
        <v>TURVU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61"/>
      <c r="V29" s="57"/>
      <c r="W29" s="57">
        <f>+Henkilökohtainen!V19</f>
        <v>10</v>
      </c>
    </row>
    <row r="30" spans="4:23" s="25" customFormat="1" ht="26.25" customHeight="1"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W30" s="59"/>
    </row>
    <row r="31" spans="4:23" s="25" customFormat="1" ht="26.25" customHeight="1"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W31" s="59"/>
    </row>
    <row r="32" spans="4:23" s="25" customFormat="1" ht="26.25" customHeight="1"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W32" s="59"/>
    </row>
    <row r="33" spans="4:23" s="25" customFormat="1" ht="26.25" customHeight="1"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W33" s="59"/>
    </row>
    <row r="34" spans="4:23" s="25" customFormat="1" ht="26.25" customHeight="1"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W34" s="59"/>
    </row>
    <row r="35" spans="4:23" s="25" customFormat="1" ht="26.25" customHeight="1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W35" s="59"/>
    </row>
    <row r="36" spans="4:23" s="25" customFormat="1" ht="26.25" customHeight="1" thickBot="1"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W36" s="59"/>
    </row>
    <row r="37" spans="2:23" s="25" customFormat="1" ht="26.25" customHeight="1">
      <c r="B37" s="19" t="s">
        <v>3</v>
      </c>
      <c r="C37" s="20" t="s">
        <v>4</v>
      </c>
      <c r="D37" s="21">
        <v>1</v>
      </c>
      <c r="E37" s="22">
        <v>2</v>
      </c>
      <c r="F37" s="22">
        <v>3</v>
      </c>
      <c r="G37" s="22">
        <v>4</v>
      </c>
      <c r="H37" s="22">
        <v>5</v>
      </c>
      <c r="I37" s="22">
        <v>6</v>
      </c>
      <c r="J37" s="22">
        <v>7</v>
      </c>
      <c r="K37" s="22">
        <v>8</v>
      </c>
      <c r="L37" s="22">
        <v>9</v>
      </c>
      <c r="M37" s="22">
        <v>10</v>
      </c>
      <c r="N37" s="22">
        <v>11</v>
      </c>
      <c r="O37" s="22">
        <v>12</v>
      </c>
      <c r="P37" s="22">
        <v>13</v>
      </c>
      <c r="Q37" s="22">
        <v>14</v>
      </c>
      <c r="R37" s="22">
        <v>15</v>
      </c>
      <c r="S37" s="22">
        <v>16</v>
      </c>
      <c r="T37" s="22">
        <v>17</v>
      </c>
      <c r="U37" s="23">
        <v>18</v>
      </c>
      <c r="V37" s="24" t="s">
        <v>94</v>
      </c>
      <c r="W37" s="24" t="s">
        <v>89</v>
      </c>
    </row>
    <row r="38" spans="2:23" s="25" customFormat="1" ht="26.25" customHeight="1">
      <c r="B38" s="26" t="s">
        <v>91</v>
      </c>
      <c r="C38" s="27"/>
      <c r="D38" s="28">
        <v>3</v>
      </c>
      <c r="E38" s="29">
        <v>3</v>
      </c>
      <c r="F38" s="29">
        <v>3</v>
      </c>
      <c r="G38" s="29">
        <v>5</v>
      </c>
      <c r="H38" s="29">
        <v>3</v>
      </c>
      <c r="I38" s="29">
        <v>3</v>
      </c>
      <c r="J38" s="29">
        <v>3</v>
      </c>
      <c r="K38" s="29">
        <v>4</v>
      </c>
      <c r="L38" s="29">
        <v>3</v>
      </c>
      <c r="M38" s="29">
        <v>3</v>
      </c>
      <c r="N38" s="29">
        <v>4</v>
      </c>
      <c r="O38" s="29">
        <v>3</v>
      </c>
      <c r="P38" s="29">
        <v>3</v>
      </c>
      <c r="Q38" s="29">
        <v>3</v>
      </c>
      <c r="R38" s="29">
        <v>3</v>
      </c>
      <c r="S38" s="29">
        <v>3</v>
      </c>
      <c r="T38" s="29">
        <v>4</v>
      </c>
      <c r="U38" s="30">
        <v>4</v>
      </c>
      <c r="V38" s="31">
        <f>SUM(D38:U38)</f>
        <v>60</v>
      </c>
      <c r="W38" s="82" t="s">
        <v>93</v>
      </c>
    </row>
    <row r="39" spans="2:23" s="25" customFormat="1" ht="26.25" customHeight="1" thickBot="1">
      <c r="B39" s="32" t="s">
        <v>92</v>
      </c>
      <c r="C39" s="33"/>
      <c r="D39" s="34">
        <v>89</v>
      </c>
      <c r="E39" s="35">
        <v>74</v>
      </c>
      <c r="F39" s="35">
        <v>131</v>
      </c>
      <c r="G39" s="35">
        <v>246</v>
      </c>
      <c r="H39" s="35">
        <v>87</v>
      </c>
      <c r="I39" s="35">
        <v>109</v>
      </c>
      <c r="J39" s="35">
        <v>103</v>
      </c>
      <c r="K39" s="35">
        <v>123</v>
      </c>
      <c r="L39" s="35">
        <v>69</v>
      </c>
      <c r="M39" s="35">
        <v>77</v>
      </c>
      <c r="N39" s="35">
        <v>117</v>
      </c>
      <c r="O39" s="35">
        <v>98</v>
      </c>
      <c r="P39" s="35">
        <v>108</v>
      </c>
      <c r="Q39" s="35">
        <v>79</v>
      </c>
      <c r="R39" s="35">
        <v>98</v>
      </c>
      <c r="S39" s="35">
        <v>80</v>
      </c>
      <c r="T39" s="35">
        <v>177</v>
      </c>
      <c r="U39" s="36">
        <v>185</v>
      </c>
      <c r="V39" s="37">
        <f>SUM(D39:U39)</f>
        <v>2050</v>
      </c>
      <c r="W39" s="83"/>
    </row>
    <row r="40" spans="1:23" s="25" customFormat="1" ht="37.5" customHeight="1">
      <c r="A40" s="80"/>
      <c r="B40" s="45" t="str">
        <f>+Henkilökohtainen!A31</f>
        <v>Ruisniemi Mika</v>
      </c>
      <c r="C40" s="46" t="str">
        <f>+Henkilökohtainen!B31</f>
        <v>NIIVU</v>
      </c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9"/>
      <c r="V40" s="50"/>
      <c r="W40" s="50">
        <f>+Henkilökohtainen!V31</f>
        <v>8</v>
      </c>
    </row>
    <row r="41" spans="1:23" s="25" customFormat="1" ht="37.5" customHeight="1">
      <c r="A41" s="80"/>
      <c r="B41" s="45" t="str">
        <f>+Henkilökohtainen!A27</f>
        <v>Hyvärinen Matti</v>
      </c>
      <c r="C41" s="46" t="str">
        <f>+Henkilökohtainen!B27</f>
        <v>ROVVU</v>
      </c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  <c r="V41" s="50"/>
      <c r="W41" s="50">
        <f>+Henkilökohtainen!V27</f>
        <v>10</v>
      </c>
    </row>
    <row r="42" spans="1:23" s="25" customFormat="1" ht="37.5" customHeight="1" thickBot="1">
      <c r="A42" s="80"/>
      <c r="B42" s="52" t="str">
        <f>+Henkilökohtainen!A11</f>
        <v>Lehmusvuori Mikko</v>
      </c>
      <c r="C42" s="53" t="str">
        <f>+Henkilökohtainen!B11</f>
        <v>KAJVU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6"/>
      <c r="V42" s="57"/>
      <c r="W42" s="57">
        <f>+Henkilökohtainen!V11</f>
        <v>11</v>
      </c>
    </row>
    <row r="43" spans="4:23" s="25" customFormat="1" ht="26.25" customHeight="1"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W43" s="59"/>
    </row>
    <row r="44" spans="4:23" s="25" customFormat="1" ht="26.25" customHeight="1"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W44" s="59"/>
    </row>
    <row r="45" spans="4:23" s="25" customFormat="1" ht="26.25" customHeight="1"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W45" s="59"/>
    </row>
    <row r="46" spans="4:23" s="25" customFormat="1" ht="26.25" customHeight="1" thickBot="1"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W46" s="59"/>
    </row>
    <row r="47" spans="2:23" s="25" customFormat="1" ht="26.25" customHeight="1">
      <c r="B47" s="19" t="s">
        <v>3</v>
      </c>
      <c r="C47" s="20" t="s">
        <v>4</v>
      </c>
      <c r="D47" s="21">
        <v>1</v>
      </c>
      <c r="E47" s="22">
        <v>2</v>
      </c>
      <c r="F47" s="22">
        <v>3</v>
      </c>
      <c r="G47" s="22">
        <v>4</v>
      </c>
      <c r="H47" s="22">
        <v>5</v>
      </c>
      <c r="I47" s="22">
        <v>6</v>
      </c>
      <c r="J47" s="22">
        <v>7</v>
      </c>
      <c r="K47" s="22">
        <v>8</v>
      </c>
      <c r="L47" s="22">
        <v>9</v>
      </c>
      <c r="M47" s="22">
        <v>10</v>
      </c>
      <c r="N47" s="22">
        <v>11</v>
      </c>
      <c r="O47" s="22">
        <v>12</v>
      </c>
      <c r="P47" s="22">
        <v>13</v>
      </c>
      <c r="Q47" s="22">
        <v>14</v>
      </c>
      <c r="R47" s="22">
        <v>15</v>
      </c>
      <c r="S47" s="22">
        <v>16</v>
      </c>
      <c r="T47" s="22">
        <v>17</v>
      </c>
      <c r="U47" s="23">
        <v>18</v>
      </c>
      <c r="V47" s="24" t="s">
        <v>94</v>
      </c>
      <c r="W47" s="24" t="s">
        <v>89</v>
      </c>
    </row>
    <row r="48" spans="2:23" s="25" customFormat="1" ht="26.25" customHeight="1">
      <c r="B48" s="26" t="s">
        <v>91</v>
      </c>
      <c r="C48" s="27"/>
      <c r="D48" s="28">
        <v>3</v>
      </c>
      <c r="E48" s="29">
        <v>3</v>
      </c>
      <c r="F48" s="29">
        <v>3</v>
      </c>
      <c r="G48" s="29">
        <v>5</v>
      </c>
      <c r="H48" s="29">
        <v>3</v>
      </c>
      <c r="I48" s="29">
        <v>3</v>
      </c>
      <c r="J48" s="29">
        <v>3</v>
      </c>
      <c r="K48" s="29">
        <v>4</v>
      </c>
      <c r="L48" s="29">
        <v>3</v>
      </c>
      <c r="M48" s="29">
        <v>3</v>
      </c>
      <c r="N48" s="29">
        <v>4</v>
      </c>
      <c r="O48" s="29">
        <v>3</v>
      </c>
      <c r="P48" s="29">
        <v>3</v>
      </c>
      <c r="Q48" s="29">
        <v>3</v>
      </c>
      <c r="R48" s="29">
        <v>3</v>
      </c>
      <c r="S48" s="29">
        <v>3</v>
      </c>
      <c r="T48" s="29">
        <v>4</v>
      </c>
      <c r="U48" s="30">
        <v>4</v>
      </c>
      <c r="V48" s="31">
        <f>SUM(D48:U48)</f>
        <v>60</v>
      </c>
      <c r="W48" s="82" t="s">
        <v>93</v>
      </c>
    </row>
    <row r="49" spans="2:23" s="25" customFormat="1" ht="26.25" customHeight="1" thickBot="1">
      <c r="B49" s="32" t="s">
        <v>92</v>
      </c>
      <c r="C49" s="33"/>
      <c r="D49" s="34">
        <v>89</v>
      </c>
      <c r="E49" s="35">
        <v>74</v>
      </c>
      <c r="F49" s="35">
        <v>131</v>
      </c>
      <c r="G49" s="35">
        <v>246</v>
      </c>
      <c r="H49" s="35">
        <v>87</v>
      </c>
      <c r="I49" s="35">
        <v>109</v>
      </c>
      <c r="J49" s="35">
        <v>103</v>
      </c>
      <c r="K49" s="35">
        <v>123</v>
      </c>
      <c r="L49" s="35">
        <v>69</v>
      </c>
      <c r="M49" s="35">
        <v>77</v>
      </c>
      <c r="N49" s="35">
        <v>117</v>
      </c>
      <c r="O49" s="35">
        <v>98</v>
      </c>
      <c r="P49" s="35">
        <v>108</v>
      </c>
      <c r="Q49" s="35">
        <v>79</v>
      </c>
      <c r="R49" s="35">
        <v>98</v>
      </c>
      <c r="S49" s="35">
        <v>80</v>
      </c>
      <c r="T49" s="35">
        <v>177</v>
      </c>
      <c r="U49" s="36">
        <v>185</v>
      </c>
      <c r="V49" s="37">
        <f>SUM(D49:U49)</f>
        <v>2050</v>
      </c>
      <c r="W49" s="83"/>
    </row>
    <row r="50" spans="1:23" s="25" customFormat="1" ht="37.5" customHeight="1">
      <c r="A50" s="80"/>
      <c r="B50" s="45" t="str">
        <f>+Henkilökohtainen!A64</f>
        <v>Tervala Aku</v>
      </c>
      <c r="C50" s="46" t="str">
        <f>+Henkilökohtainen!B64</f>
        <v>NIIVU</v>
      </c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60"/>
      <c r="V50" s="50"/>
      <c r="W50" s="50">
        <f>+Henkilökohtainen!V64</f>
        <v>8</v>
      </c>
    </row>
    <row r="51" spans="1:23" s="25" customFormat="1" ht="37.5" customHeight="1">
      <c r="A51" s="80"/>
      <c r="B51" s="45" t="str">
        <f>+Henkilökohtainen!A21</f>
        <v>Harhala Ari-Pekka</v>
      </c>
      <c r="C51" s="46" t="str">
        <f>+Henkilökohtainen!B21</f>
        <v>TURVU</v>
      </c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60"/>
      <c r="V51" s="50"/>
      <c r="W51" s="50">
        <f>+Henkilökohtainen!V21</f>
        <v>11</v>
      </c>
    </row>
    <row r="52" spans="1:23" s="25" customFormat="1" ht="37.5" customHeight="1" thickBot="1">
      <c r="A52" s="80"/>
      <c r="B52" s="52" t="str">
        <f>+Henkilökohtainen!A15</f>
        <v>Malinen Arto</v>
      </c>
      <c r="C52" s="53" t="str">
        <f>+Henkilökohtainen!B15</f>
        <v>HALVU</v>
      </c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61"/>
      <c r="V52" s="57"/>
      <c r="W52" s="57">
        <f>+Henkilökohtainen!V15</f>
        <v>12</v>
      </c>
    </row>
    <row r="53" spans="4:23" s="25" customFormat="1" ht="26.25" customHeight="1"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W53" s="59"/>
    </row>
    <row r="54" spans="4:23" s="25" customFormat="1" ht="26.25" customHeight="1"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W54" s="59"/>
    </row>
    <row r="55" spans="4:23" s="25" customFormat="1" ht="26.25" customHeight="1"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W55" s="59"/>
    </row>
    <row r="56" spans="4:23" s="25" customFormat="1" ht="26.25" customHeight="1"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W56" s="59"/>
    </row>
    <row r="57" spans="4:23" s="25" customFormat="1" ht="26.25" customHeight="1"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W57" s="59"/>
    </row>
    <row r="58" spans="4:23" s="25" customFormat="1" ht="26.25" customHeight="1" thickBot="1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W58" s="59"/>
    </row>
    <row r="59" spans="2:23" s="25" customFormat="1" ht="26.25" customHeight="1">
      <c r="B59" s="19" t="s">
        <v>3</v>
      </c>
      <c r="C59" s="20" t="s">
        <v>4</v>
      </c>
      <c r="D59" s="21">
        <v>1</v>
      </c>
      <c r="E59" s="22">
        <v>2</v>
      </c>
      <c r="F59" s="22">
        <v>3</v>
      </c>
      <c r="G59" s="22">
        <v>4</v>
      </c>
      <c r="H59" s="22">
        <v>5</v>
      </c>
      <c r="I59" s="22">
        <v>6</v>
      </c>
      <c r="J59" s="22">
        <v>7</v>
      </c>
      <c r="K59" s="22">
        <v>8</v>
      </c>
      <c r="L59" s="22">
        <v>9</v>
      </c>
      <c r="M59" s="22">
        <v>10</v>
      </c>
      <c r="N59" s="22">
        <v>11</v>
      </c>
      <c r="O59" s="22">
        <v>12</v>
      </c>
      <c r="P59" s="22">
        <v>13</v>
      </c>
      <c r="Q59" s="22">
        <v>14</v>
      </c>
      <c r="R59" s="22">
        <v>15</v>
      </c>
      <c r="S59" s="22">
        <v>16</v>
      </c>
      <c r="T59" s="22">
        <v>17</v>
      </c>
      <c r="U59" s="23">
        <v>18</v>
      </c>
      <c r="V59" s="24" t="s">
        <v>94</v>
      </c>
      <c r="W59" s="24" t="s">
        <v>89</v>
      </c>
    </row>
    <row r="60" spans="2:23" s="25" customFormat="1" ht="26.25" customHeight="1">
      <c r="B60" s="26" t="s">
        <v>91</v>
      </c>
      <c r="C60" s="27"/>
      <c r="D60" s="28">
        <v>3</v>
      </c>
      <c r="E60" s="29">
        <v>3</v>
      </c>
      <c r="F60" s="29">
        <v>3</v>
      </c>
      <c r="G60" s="29">
        <v>5</v>
      </c>
      <c r="H60" s="29">
        <v>3</v>
      </c>
      <c r="I60" s="29">
        <v>3</v>
      </c>
      <c r="J60" s="29">
        <v>3</v>
      </c>
      <c r="K60" s="29">
        <v>4</v>
      </c>
      <c r="L60" s="29">
        <v>3</v>
      </c>
      <c r="M60" s="29">
        <v>3</v>
      </c>
      <c r="N60" s="29">
        <v>4</v>
      </c>
      <c r="O60" s="29">
        <v>3</v>
      </c>
      <c r="P60" s="29">
        <v>3</v>
      </c>
      <c r="Q60" s="29">
        <v>3</v>
      </c>
      <c r="R60" s="29">
        <v>3</v>
      </c>
      <c r="S60" s="29">
        <v>3</v>
      </c>
      <c r="T60" s="29">
        <v>4</v>
      </c>
      <c r="U60" s="30">
        <v>4</v>
      </c>
      <c r="V60" s="31">
        <f>SUM(D60:U60)</f>
        <v>60</v>
      </c>
      <c r="W60" s="82" t="s">
        <v>93</v>
      </c>
    </row>
    <row r="61" spans="2:23" s="25" customFormat="1" ht="26.25" customHeight="1" thickBot="1">
      <c r="B61" s="32" t="s">
        <v>92</v>
      </c>
      <c r="C61" s="33"/>
      <c r="D61" s="34">
        <v>89</v>
      </c>
      <c r="E61" s="35">
        <v>74</v>
      </c>
      <c r="F61" s="35">
        <v>131</v>
      </c>
      <c r="G61" s="35">
        <v>246</v>
      </c>
      <c r="H61" s="35">
        <v>87</v>
      </c>
      <c r="I61" s="35">
        <v>109</v>
      </c>
      <c r="J61" s="35">
        <v>103</v>
      </c>
      <c r="K61" s="35">
        <v>123</v>
      </c>
      <c r="L61" s="35">
        <v>69</v>
      </c>
      <c r="M61" s="35">
        <v>77</v>
      </c>
      <c r="N61" s="35">
        <v>117</v>
      </c>
      <c r="O61" s="35">
        <v>98</v>
      </c>
      <c r="P61" s="35">
        <v>108</v>
      </c>
      <c r="Q61" s="35">
        <v>79</v>
      </c>
      <c r="R61" s="35">
        <v>98</v>
      </c>
      <c r="S61" s="35">
        <v>80</v>
      </c>
      <c r="T61" s="35">
        <v>177</v>
      </c>
      <c r="U61" s="36">
        <v>185</v>
      </c>
      <c r="V61" s="37">
        <f>SUM(D61:U61)</f>
        <v>2050</v>
      </c>
      <c r="W61" s="83"/>
    </row>
    <row r="62" spans="1:23" s="25" customFormat="1" ht="36" customHeight="1">
      <c r="A62" s="80"/>
      <c r="B62" s="45" t="str">
        <f>+Henkilökohtainen!A23</f>
        <v>Tikkanen Veli-Pekka</v>
      </c>
      <c r="C62" s="46" t="str">
        <f>+Henkilökohtainen!B23</f>
        <v>SÄKVU</v>
      </c>
      <c r="D62" s="47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60"/>
      <c r="V62" s="50"/>
      <c r="W62" s="50">
        <f>+Henkilökohtainen!V23</f>
        <v>13</v>
      </c>
    </row>
    <row r="63" spans="1:23" s="25" customFormat="1" ht="36" customHeight="1">
      <c r="A63" s="80"/>
      <c r="B63" s="45" t="str">
        <f>+Henkilökohtainen!A29</f>
        <v>Koskinen Jari</v>
      </c>
      <c r="C63" s="46" t="str">
        <f>+Henkilökohtainen!B29</f>
        <v>NIIVU</v>
      </c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60"/>
      <c r="V63" s="50"/>
      <c r="W63" s="50">
        <f>+Henkilökohtainen!V29</f>
        <v>14</v>
      </c>
    </row>
    <row r="64" spans="1:23" s="25" customFormat="1" ht="36" customHeight="1" thickBot="1">
      <c r="A64" s="80"/>
      <c r="B64" s="52" t="str">
        <f>+Henkilökohtainen!A41</f>
        <v>Knuutinen Petri</v>
      </c>
      <c r="C64" s="53" t="str">
        <f>+Henkilökohtainen!B41</f>
        <v>KAJVU</v>
      </c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61"/>
      <c r="V64" s="57"/>
      <c r="W64" s="57">
        <f>+Henkilökohtainen!V41</f>
        <v>20</v>
      </c>
    </row>
    <row r="65" spans="4:23" s="25" customFormat="1" ht="26.25" customHeight="1"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W65" s="59"/>
    </row>
    <row r="66" spans="4:23" s="25" customFormat="1" ht="26.25" customHeight="1"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W66" s="59"/>
    </row>
    <row r="67" spans="4:23" s="25" customFormat="1" ht="26.25" customHeight="1"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W67" s="59"/>
    </row>
    <row r="68" spans="4:23" s="25" customFormat="1" ht="26.25" customHeight="1"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W68" s="59"/>
    </row>
    <row r="69" spans="4:23" s="25" customFormat="1" ht="26.25" customHeight="1" thickBot="1"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W69" s="59"/>
    </row>
    <row r="70" spans="2:23" s="25" customFormat="1" ht="26.25" customHeight="1">
      <c r="B70" s="19" t="s">
        <v>3</v>
      </c>
      <c r="C70" s="20" t="s">
        <v>4</v>
      </c>
      <c r="D70" s="21">
        <v>1</v>
      </c>
      <c r="E70" s="22">
        <v>2</v>
      </c>
      <c r="F70" s="22">
        <v>3</v>
      </c>
      <c r="G70" s="22">
        <v>4</v>
      </c>
      <c r="H70" s="22">
        <v>5</v>
      </c>
      <c r="I70" s="22">
        <v>6</v>
      </c>
      <c r="J70" s="22">
        <v>7</v>
      </c>
      <c r="K70" s="22">
        <v>8</v>
      </c>
      <c r="L70" s="22">
        <v>9</v>
      </c>
      <c r="M70" s="22">
        <v>10</v>
      </c>
      <c r="N70" s="22">
        <v>11</v>
      </c>
      <c r="O70" s="22">
        <v>12</v>
      </c>
      <c r="P70" s="22">
        <v>13</v>
      </c>
      <c r="Q70" s="22">
        <v>14</v>
      </c>
      <c r="R70" s="22">
        <v>15</v>
      </c>
      <c r="S70" s="22">
        <v>16</v>
      </c>
      <c r="T70" s="22">
        <v>17</v>
      </c>
      <c r="U70" s="23">
        <v>18</v>
      </c>
      <c r="V70" s="24" t="s">
        <v>94</v>
      </c>
      <c r="W70" s="24" t="s">
        <v>89</v>
      </c>
    </row>
    <row r="71" spans="2:23" s="25" customFormat="1" ht="26.25" customHeight="1">
      <c r="B71" s="26" t="s">
        <v>91</v>
      </c>
      <c r="C71" s="27"/>
      <c r="D71" s="28">
        <v>3</v>
      </c>
      <c r="E71" s="29">
        <v>3</v>
      </c>
      <c r="F71" s="29">
        <v>3</v>
      </c>
      <c r="G71" s="29">
        <v>5</v>
      </c>
      <c r="H71" s="29">
        <v>3</v>
      </c>
      <c r="I71" s="29">
        <v>3</v>
      </c>
      <c r="J71" s="29">
        <v>3</v>
      </c>
      <c r="K71" s="29">
        <v>4</v>
      </c>
      <c r="L71" s="29">
        <v>3</v>
      </c>
      <c r="M71" s="29">
        <v>3</v>
      </c>
      <c r="N71" s="29">
        <v>4</v>
      </c>
      <c r="O71" s="29">
        <v>3</v>
      </c>
      <c r="P71" s="29">
        <v>3</v>
      </c>
      <c r="Q71" s="29">
        <v>3</v>
      </c>
      <c r="R71" s="29">
        <v>3</v>
      </c>
      <c r="S71" s="29">
        <v>3</v>
      </c>
      <c r="T71" s="29">
        <v>4</v>
      </c>
      <c r="U71" s="30">
        <v>4</v>
      </c>
      <c r="V71" s="31">
        <f>SUM(D71:U71)</f>
        <v>60</v>
      </c>
      <c r="W71" s="82" t="s">
        <v>93</v>
      </c>
    </row>
    <row r="72" spans="2:23" s="25" customFormat="1" ht="26.25" customHeight="1" thickBot="1">
      <c r="B72" s="32" t="s">
        <v>92</v>
      </c>
      <c r="C72" s="33"/>
      <c r="D72" s="34">
        <v>89</v>
      </c>
      <c r="E72" s="35">
        <v>74</v>
      </c>
      <c r="F72" s="35">
        <v>131</v>
      </c>
      <c r="G72" s="35">
        <v>246</v>
      </c>
      <c r="H72" s="35">
        <v>87</v>
      </c>
      <c r="I72" s="35">
        <v>109</v>
      </c>
      <c r="J72" s="35">
        <v>103</v>
      </c>
      <c r="K72" s="35">
        <v>123</v>
      </c>
      <c r="L72" s="35">
        <v>69</v>
      </c>
      <c r="M72" s="35">
        <v>77</v>
      </c>
      <c r="N72" s="35">
        <v>117</v>
      </c>
      <c r="O72" s="35">
        <v>98</v>
      </c>
      <c r="P72" s="35">
        <v>108</v>
      </c>
      <c r="Q72" s="35">
        <v>79</v>
      </c>
      <c r="R72" s="35">
        <v>98</v>
      </c>
      <c r="S72" s="35">
        <v>80</v>
      </c>
      <c r="T72" s="35">
        <v>177</v>
      </c>
      <c r="U72" s="36">
        <v>185</v>
      </c>
      <c r="V72" s="37">
        <f>SUM(D72:U72)</f>
        <v>2050</v>
      </c>
      <c r="W72" s="83"/>
    </row>
    <row r="73" spans="1:23" s="25" customFormat="1" ht="37.5" customHeight="1">
      <c r="A73" s="80"/>
      <c r="B73" s="45" t="str">
        <f>+Henkilökohtainen!A33</f>
        <v>Virta Kristian</v>
      </c>
      <c r="C73" s="46" t="str">
        <f>+Henkilökohtainen!B33</f>
        <v>NIIVU</v>
      </c>
      <c r="D73" s="47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60"/>
      <c r="V73" s="50"/>
      <c r="W73" s="50">
        <f>+Henkilökohtainen!V33</f>
        <v>15</v>
      </c>
    </row>
    <row r="74" spans="1:23" s="25" customFormat="1" ht="37.5" customHeight="1">
      <c r="A74" s="80"/>
      <c r="B74" s="45" t="str">
        <f>+Henkilökohtainen!A25</f>
        <v>Hugg Aki</v>
      </c>
      <c r="C74" s="46" t="str">
        <f>+Henkilökohtainen!B25</f>
        <v>SÄKVU</v>
      </c>
      <c r="D74" s="47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60"/>
      <c r="V74" s="50"/>
      <c r="W74" s="50">
        <f>+Henkilökohtainen!V25</f>
        <v>17</v>
      </c>
    </row>
    <row r="75" spans="1:23" s="25" customFormat="1" ht="37.5" customHeight="1" thickBot="1">
      <c r="A75" s="80"/>
      <c r="B75" s="52" t="str">
        <f>+Henkilökohtainen!A43</f>
        <v>Laitinen Jani</v>
      </c>
      <c r="C75" s="53" t="str">
        <f>+Henkilökohtainen!B43</f>
        <v>LUOVU</v>
      </c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61"/>
      <c r="V75" s="57"/>
      <c r="W75" s="57">
        <f>+Henkilökohtainen!V43</f>
        <v>20</v>
      </c>
    </row>
    <row r="76" spans="4:23" s="25" customFormat="1" ht="26.25" customHeight="1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W76" s="59"/>
    </row>
    <row r="77" spans="4:23" s="25" customFormat="1" ht="26.25" customHeight="1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W77" s="59"/>
    </row>
    <row r="78" spans="4:23" s="25" customFormat="1" ht="26.25" customHeight="1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W78" s="59"/>
    </row>
    <row r="79" spans="4:23" s="25" customFormat="1" ht="26.25" customHeight="1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W79" s="59"/>
    </row>
    <row r="80" spans="4:23" s="25" customFormat="1" ht="26.25" customHeight="1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W80" s="59"/>
    </row>
    <row r="81" spans="4:23" s="25" customFormat="1" ht="26.25" customHeight="1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W81" s="59"/>
    </row>
    <row r="82" spans="4:23" s="25" customFormat="1" ht="26.25" customHeight="1" thickBot="1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W82" s="59"/>
    </row>
    <row r="83" spans="2:23" s="25" customFormat="1" ht="26.25" customHeight="1">
      <c r="B83" s="19" t="s">
        <v>3</v>
      </c>
      <c r="C83" s="20" t="s">
        <v>4</v>
      </c>
      <c r="D83" s="21">
        <v>1</v>
      </c>
      <c r="E83" s="22">
        <v>2</v>
      </c>
      <c r="F83" s="22">
        <v>3</v>
      </c>
      <c r="G83" s="22">
        <v>4</v>
      </c>
      <c r="H83" s="22">
        <v>5</v>
      </c>
      <c r="I83" s="22">
        <v>6</v>
      </c>
      <c r="J83" s="22">
        <v>7</v>
      </c>
      <c r="K83" s="22">
        <v>8</v>
      </c>
      <c r="L83" s="22">
        <v>9</v>
      </c>
      <c r="M83" s="22">
        <v>10</v>
      </c>
      <c r="N83" s="22">
        <v>11</v>
      </c>
      <c r="O83" s="22">
        <v>12</v>
      </c>
      <c r="P83" s="22">
        <v>13</v>
      </c>
      <c r="Q83" s="22">
        <v>14</v>
      </c>
      <c r="R83" s="22">
        <v>15</v>
      </c>
      <c r="S83" s="22">
        <v>16</v>
      </c>
      <c r="T83" s="22">
        <v>17</v>
      </c>
      <c r="U83" s="23">
        <v>18</v>
      </c>
      <c r="V83" s="24" t="s">
        <v>94</v>
      </c>
      <c r="W83" s="24" t="s">
        <v>89</v>
      </c>
    </row>
    <row r="84" spans="2:23" s="25" customFormat="1" ht="26.25" customHeight="1">
      <c r="B84" s="26" t="s">
        <v>91</v>
      </c>
      <c r="C84" s="27"/>
      <c r="D84" s="28">
        <v>3</v>
      </c>
      <c r="E84" s="29">
        <v>3</v>
      </c>
      <c r="F84" s="29">
        <v>3</v>
      </c>
      <c r="G84" s="29">
        <v>5</v>
      </c>
      <c r="H84" s="29">
        <v>3</v>
      </c>
      <c r="I84" s="29">
        <v>3</v>
      </c>
      <c r="J84" s="29">
        <v>3</v>
      </c>
      <c r="K84" s="29">
        <v>4</v>
      </c>
      <c r="L84" s="29">
        <v>3</v>
      </c>
      <c r="M84" s="29">
        <v>3</v>
      </c>
      <c r="N84" s="29">
        <v>4</v>
      </c>
      <c r="O84" s="29">
        <v>3</v>
      </c>
      <c r="P84" s="29">
        <v>3</v>
      </c>
      <c r="Q84" s="29">
        <v>3</v>
      </c>
      <c r="R84" s="29">
        <v>3</v>
      </c>
      <c r="S84" s="29">
        <v>3</v>
      </c>
      <c r="T84" s="29">
        <v>4</v>
      </c>
      <c r="U84" s="30">
        <v>4</v>
      </c>
      <c r="V84" s="31">
        <f>SUM(D84:U84)</f>
        <v>60</v>
      </c>
      <c r="W84" s="82" t="s">
        <v>93</v>
      </c>
    </row>
    <row r="85" spans="2:23" s="25" customFormat="1" ht="26.25" customHeight="1" thickBot="1">
      <c r="B85" s="32" t="s">
        <v>92</v>
      </c>
      <c r="C85" s="33"/>
      <c r="D85" s="34">
        <v>89</v>
      </c>
      <c r="E85" s="35">
        <v>74</v>
      </c>
      <c r="F85" s="35">
        <v>131</v>
      </c>
      <c r="G85" s="35">
        <v>246</v>
      </c>
      <c r="H85" s="35">
        <v>87</v>
      </c>
      <c r="I85" s="35">
        <v>109</v>
      </c>
      <c r="J85" s="35">
        <v>103</v>
      </c>
      <c r="K85" s="35">
        <v>123</v>
      </c>
      <c r="L85" s="35">
        <v>69</v>
      </c>
      <c r="M85" s="35">
        <v>77</v>
      </c>
      <c r="N85" s="35">
        <v>117</v>
      </c>
      <c r="O85" s="35">
        <v>98</v>
      </c>
      <c r="P85" s="35">
        <v>108</v>
      </c>
      <c r="Q85" s="35">
        <v>79</v>
      </c>
      <c r="R85" s="35">
        <v>98</v>
      </c>
      <c r="S85" s="35">
        <v>80</v>
      </c>
      <c r="T85" s="35">
        <v>177</v>
      </c>
      <c r="U85" s="36">
        <v>185</v>
      </c>
      <c r="V85" s="37">
        <f>SUM(D85:U85)</f>
        <v>2050</v>
      </c>
      <c r="W85" s="83"/>
    </row>
    <row r="86" spans="1:23" s="25" customFormat="1" ht="37.5" customHeight="1">
      <c r="A86" s="80"/>
      <c r="B86" s="62" t="str">
        <f>+Henkilökohtainen!A37</f>
        <v>Miettinen Miika</v>
      </c>
      <c r="C86" s="62" t="str">
        <f>+Henkilökohtainen!B37</f>
        <v>NIIVU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62"/>
      <c r="W86" s="62">
        <f>+Henkilökohtainen!V37</f>
        <v>21</v>
      </c>
    </row>
    <row r="87" spans="1:23" s="25" customFormat="1" ht="37.5" customHeight="1">
      <c r="A87" s="80"/>
      <c r="B87" s="62" t="str">
        <f>+Henkilökohtainen!A45</f>
        <v>Vepsäläinen Antti-Pekka</v>
      </c>
      <c r="C87" s="62" t="str">
        <f>+Henkilökohtainen!B45</f>
        <v>LUOVU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62"/>
      <c r="W87" s="62">
        <f>+Henkilökohtainen!V45</f>
        <v>22</v>
      </c>
    </row>
    <row r="88" spans="1:23" s="25" customFormat="1" ht="37.5" customHeight="1">
      <c r="A88" s="80"/>
      <c r="B88" s="62" t="str">
        <f>+Henkilökohtainen!A52</f>
        <v>Koskinen Aatu-Oskari</v>
      </c>
      <c r="C88" s="62" t="str">
        <f>+Henkilökohtainen!B52</f>
        <v>KOUVU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62"/>
      <c r="W88" s="62">
        <f>+Henkilökohtainen!V52</f>
        <v>19</v>
      </c>
    </row>
    <row r="89" spans="4:23" s="25" customFormat="1" ht="26.25" customHeight="1"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W89" s="59"/>
    </row>
    <row r="90" spans="4:23" s="25" customFormat="1" ht="26.25" customHeight="1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W90" s="59"/>
    </row>
    <row r="91" spans="4:23" s="25" customFormat="1" ht="26.25" customHeight="1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W91" s="59"/>
    </row>
    <row r="92" spans="4:23" s="25" customFormat="1" ht="26.25" customHeight="1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W92" s="59"/>
    </row>
    <row r="93" spans="4:23" s="25" customFormat="1" ht="26.25" customHeight="1"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W93" s="59"/>
    </row>
    <row r="94" spans="4:23" s="25" customFormat="1" ht="26.25" customHeight="1" thickBot="1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W94" s="59"/>
    </row>
    <row r="95" spans="2:23" s="25" customFormat="1" ht="26.25" customHeight="1">
      <c r="B95" s="19" t="s">
        <v>3</v>
      </c>
      <c r="C95" s="20" t="s">
        <v>4</v>
      </c>
      <c r="D95" s="21">
        <v>1</v>
      </c>
      <c r="E95" s="22">
        <v>2</v>
      </c>
      <c r="F95" s="22">
        <v>3</v>
      </c>
      <c r="G95" s="22">
        <v>4</v>
      </c>
      <c r="H95" s="22">
        <v>5</v>
      </c>
      <c r="I95" s="22">
        <v>6</v>
      </c>
      <c r="J95" s="22">
        <v>7</v>
      </c>
      <c r="K95" s="22">
        <v>8</v>
      </c>
      <c r="L95" s="22">
        <v>9</v>
      </c>
      <c r="M95" s="22">
        <v>10</v>
      </c>
      <c r="N95" s="22">
        <v>11</v>
      </c>
      <c r="O95" s="22">
        <v>12</v>
      </c>
      <c r="P95" s="22">
        <v>13</v>
      </c>
      <c r="Q95" s="22">
        <v>14</v>
      </c>
      <c r="R95" s="22">
        <v>15</v>
      </c>
      <c r="S95" s="22">
        <v>16</v>
      </c>
      <c r="T95" s="22">
        <v>17</v>
      </c>
      <c r="U95" s="23">
        <v>18</v>
      </c>
      <c r="V95" s="24" t="s">
        <v>94</v>
      </c>
      <c r="W95" s="24" t="s">
        <v>89</v>
      </c>
    </row>
    <row r="96" spans="2:23" s="25" customFormat="1" ht="26.25" customHeight="1">
      <c r="B96" s="26" t="s">
        <v>91</v>
      </c>
      <c r="C96" s="27"/>
      <c r="D96" s="28">
        <v>3</v>
      </c>
      <c r="E96" s="29">
        <v>3</v>
      </c>
      <c r="F96" s="29">
        <v>3</v>
      </c>
      <c r="G96" s="29">
        <v>5</v>
      </c>
      <c r="H96" s="29">
        <v>3</v>
      </c>
      <c r="I96" s="29">
        <v>3</v>
      </c>
      <c r="J96" s="29">
        <v>3</v>
      </c>
      <c r="K96" s="29">
        <v>4</v>
      </c>
      <c r="L96" s="29">
        <v>3</v>
      </c>
      <c r="M96" s="29">
        <v>3</v>
      </c>
      <c r="N96" s="29">
        <v>4</v>
      </c>
      <c r="O96" s="29">
        <v>3</v>
      </c>
      <c r="P96" s="29">
        <v>3</v>
      </c>
      <c r="Q96" s="29">
        <v>3</v>
      </c>
      <c r="R96" s="29">
        <v>3</v>
      </c>
      <c r="S96" s="29">
        <v>3</v>
      </c>
      <c r="T96" s="29">
        <v>4</v>
      </c>
      <c r="U96" s="30">
        <v>4</v>
      </c>
      <c r="V96" s="31">
        <f>SUM(D96:U96)</f>
        <v>60</v>
      </c>
      <c r="W96" s="82" t="s">
        <v>93</v>
      </c>
    </row>
    <row r="97" spans="2:23" s="25" customFormat="1" ht="26.25" customHeight="1" thickBot="1">
      <c r="B97" s="32" t="s">
        <v>92</v>
      </c>
      <c r="C97" s="33"/>
      <c r="D97" s="34">
        <v>89</v>
      </c>
      <c r="E97" s="35">
        <v>74</v>
      </c>
      <c r="F97" s="35">
        <v>131</v>
      </c>
      <c r="G97" s="35">
        <v>246</v>
      </c>
      <c r="H97" s="35">
        <v>87</v>
      </c>
      <c r="I97" s="35">
        <v>109</v>
      </c>
      <c r="J97" s="35">
        <v>103</v>
      </c>
      <c r="K97" s="35">
        <v>123</v>
      </c>
      <c r="L97" s="35">
        <v>69</v>
      </c>
      <c r="M97" s="35">
        <v>77</v>
      </c>
      <c r="N97" s="35">
        <v>117</v>
      </c>
      <c r="O97" s="35">
        <v>98</v>
      </c>
      <c r="P97" s="35">
        <v>108</v>
      </c>
      <c r="Q97" s="35">
        <v>79</v>
      </c>
      <c r="R97" s="35">
        <v>98</v>
      </c>
      <c r="S97" s="35">
        <v>80</v>
      </c>
      <c r="T97" s="35">
        <v>177</v>
      </c>
      <c r="U97" s="36">
        <v>185</v>
      </c>
      <c r="V97" s="37">
        <f>SUM(D97:U97)</f>
        <v>2050</v>
      </c>
      <c r="W97" s="83"/>
    </row>
    <row r="98" spans="1:23" s="25" customFormat="1" ht="37.5" customHeight="1">
      <c r="A98" s="80"/>
      <c r="B98" s="62" t="str">
        <f>+Henkilökohtainen!A58</f>
        <v>Haario Timo</v>
      </c>
      <c r="C98" s="62" t="str">
        <f>+Henkilökohtainen!B58</f>
        <v>KOUVU</v>
      </c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62"/>
      <c r="W98" s="62">
        <f>+Henkilökohtainen!V58</f>
        <v>21</v>
      </c>
    </row>
    <row r="99" spans="1:23" s="25" customFormat="1" ht="37.5" customHeight="1">
      <c r="A99" s="80"/>
      <c r="B99" s="62" t="str">
        <f>+Henkilökohtainen!A68</f>
        <v>Haapanen Marko</v>
      </c>
      <c r="C99" s="62" t="str">
        <f>+Henkilökohtainen!B68</f>
        <v>NIIVU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62"/>
      <c r="W99" s="62">
        <f>+Henkilökohtainen!V68</f>
        <v>12</v>
      </c>
    </row>
    <row r="100" spans="1:23" s="25" customFormat="1" ht="37.5" customHeight="1">
      <c r="A100" s="80"/>
      <c r="B100" s="62" t="str">
        <f>+Henkilökohtainen!A17</f>
        <v>Olkkonen Timo</v>
      </c>
      <c r="C100" s="62" t="str">
        <f>+Henkilökohtainen!B17</f>
        <v>HALVU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62"/>
      <c r="W100" s="62">
        <f>+Henkilökohtainen!V17</f>
        <v>34</v>
      </c>
    </row>
    <row r="101" spans="4:23" s="25" customFormat="1" ht="26.25" customHeight="1"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W101" s="59"/>
    </row>
    <row r="102" spans="4:23" s="25" customFormat="1" ht="26.25" customHeight="1"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W102" s="59"/>
    </row>
    <row r="103" spans="4:23" s="25" customFormat="1" ht="26.25" customHeight="1"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W103" s="59"/>
    </row>
    <row r="104" spans="4:23" s="25" customFormat="1" ht="26.25" customHeight="1"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W104" s="59"/>
    </row>
    <row r="105" spans="4:23" s="25" customFormat="1" ht="26.25" customHeight="1"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W105" s="59"/>
    </row>
    <row r="106" spans="4:23" s="25" customFormat="1" ht="26.25" customHeight="1" thickBot="1"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W106" s="59"/>
    </row>
    <row r="107" spans="2:23" s="25" customFormat="1" ht="26.25" customHeight="1">
      <c r="B107" s="19" t="s">
        <v>3</v>
      </c>
      <c r="C107" s="20" t="s">
        <v>4</v>
      </c>
      <c r="D107" s="21">
        <v>1</v>
      </c>
      <c r="E107" s="22">
        <v>2</v>
      </c>
      <c r="F107" s="22">
        <v>3</v>
      </c>
      <c r="G107" s="22">
        <v>4</v>
      </c>
      <c r="H107" s="22">
        <v>5</v>
      </c>
      <c r="I107" s="22">
        <v>6</v>
      </c>
      <c r="J107" s="22">
        <v>7</v>
      </c>
      <c r="K107" s="22">
        <v>8</v>
      </c>
      <c r="L107" s="22">
        <v>9</v>
      </c>
      <c r="M107" s="22">
        <v>10</v>
      </c>
      <c r="N107" s="22">
        <v>11</v>
      </c>
      <c r="O107" s="22">
        <v>12</v>
      </c>
      <c r="P107" s="22">
        <v>13</v>
      </c>
      <c r="Q107" s="22">
        <v>14</v>
      </c>
      <c r="R107" s="22">
        <v>15</v>
      </c>
      <c r="S107" s="22">
        <v>16</v>
      </c>
      <c r="T107" s="22">
        <v>17</v>
      </c>
      <c r="U107" s="23">
        <v>18</v>
      </c>
      <c r="V107" s="24" t="s">
        <v>94</v>
      </c>
      <c r="W107" s="24" t="s">
        <v>89</v>
      </c>
    </row>
    <row r="108" spans="2:23" s="25" customFormat="1" ht="26.25" customHeight="1">
      <c r="B108" s="26" t="s">
        <v>91</v>
      </c>
      <c r="C108" s="27"/>
      <c r="D108" s="28">
        <v>3</v>
      </c>
      <c r="E108" s="29">
        <v>3</v>
      </c>
      <c r="F108" s="29">
        <v>3</v>
      </c>
      <c r="G108" s="29">
        <v>5</v>
      </c>
      <c r="H108" s="29">
        <v>3</v>
      </c>
      <c r="I108" s="29">
        <v>3</v>
      </c>
      <c r="J108" s="29">
        <v>3</v>
      </c>
      <c r="K108" s="29">
        <v>4</v>
      </c>
      <c r="L108" s="29">
        <v>3</v>
      </c>
      <c r="M108" s="29">
        <v>3</v>
      </c>
      <c r="N108" s="29">
        <v>4</v>
      </c>
      <c r="O108" s="29">
        <v>3</v>
      </c>
      <c r="P108" s="29">
        <v>3</v>
      </c>
      <c r="Q108" s="29">
        <v>3</v>
      </c>
      <c r="R108" s="29">
        <v>3</v>
      </c>
      <c r="S108" s="29">
        <v>3</v>
      </c>
      <c r="T108" s="29">
        <v>4</v>
      </c>
      <c r="U108" s="30">
        <v>4</v>
      </c>
      <c r="V108" s="31">
        <f>SUM(D108:U108)</f>
        <v>60</v>
      </c>
      <c r="W108" s="82" t="s">
        <v>93</v>
      </c>
    </row>
    <row r="109" spans="2:23" s="25" customFormat="1" ht="26.25" customHeight="1" thickBot="1">
      <c r="B109" s="32" t="s">
        <v>92</v>
      </c>
      <c r="C109" s="33"/>
      <c r="D109" s="34">
        <v>89</v>
      </c>
      <c r="E109" s="35">
        <v>74</v>
      </c>
      <c r="F109" s="35">
        <v>131</v>
      </c>
      <c r="G109" s="35">
        <v>246</v>
      </c>
      <c r="H109" s="35">
        <v>87</v>
      </c>
      <c r="I109" s="35">
        <v>109</v>
      </c>
      <c r="J109" s="35">
        <v>103</v>
      </c>
      <c r="K109" s="35">
        <v>123</v>
      </c>
      <c r="L109" s="35">
        <v>69</v>
      </c>
      <c r="M109" s="35">
        <v>77</v>
      </c>
      <c r="N109" s="35">
        <v>117</v>
      </c>
      <c r="O109" s="35">
        <v>98</v>
      </c>
      <c r="P109" s="35">
        <v>108</v>
      </c>
      <c r="Q109" s="35">
        <v>79</v>
      </c>
      <c r="R109" s="35">
        <v>98</v>
      </c>
      <c r="S109" s="35">
        <v>80</v>
      </c>
      <c r="T109" s="35">
        <v>177</v>
      </c>
      <c r="U109" s="36">
        <v>185</v>
      </c>
      <c r="V109" s="37">
        <f>SUM(D109:U109)</f>
        <v>2050</v>
      </c>
      <c r="W109" s="83"/>
    </row>
    <row r="110" spans="1:23" s="25" customFormat="1" ht="37.5" customHeight="1">
      <c r="A110" s="80"/>
      <c r="B110" s="62" t="str">
        <f>+Henkilökohtainen!A47</f>
        <v>Erkkilä Jani</v>
      </c>
      <c r="C110" s="62" t="str">
        <f>+Henkilökohtainen!B47</f>
        <v>LUOVU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62"/>
      <c r="W110" s="62">
        <f>+Henkilökohtainen!V47</f>
        <v>34</v>
      </c>
    </row>
    <row r="111" spans="1:23" s="25" customFormat="1" ht="37.5" customHeight="1">
      <c r="A111" s="80"/>
      <c r="B111" s="62" t="str">
        <f>+Henkilökohtainen!A60</f>
        <v>Satola Jesse</v>
      </c>
      <c r="C111" s="62" t="str">
        <f>+Henkilökohtainen!B60</f>
        <v>NIIVU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62"/>
      <c r="W111" s="62">
        <f>+Henkilökohtainen!V60</f>
        <v>9</v>
      </c>
    </row>
    <row r="112" spans="1:23" s="25" customFormat="1" ht="37.5" customHeight="1">
      <c r="A112" s="80"/>
      <c r="B112" s="62" t="str">
        <f>+Henkilökohtainen!A56</f>
        <v>Aho Janne</v>
      </c>
      <c r="C112" s="62" t="str">
        <f>+Henkilökohtainen!B56</f>
        <v>KOUVU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62"/>
      <c r="W112" s="62">
        <f>+Henkilökohtainen!V56</f>
        <v>28</v>
      </c>
    </row>
    <row r="113" spans="4:23" s="17" customFormat="1" ht="22.5" customHeight="1"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W113" s="18"/>
    </row>
    <row r="114" spans="4:23" s="17" customFormat="1" ht="22.5" customHeight="1"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W114" s="18"/>
    </row>
    <row r="115" spans="4:23" s="17" customFormat="1" ht="22.5" customHeight="1"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W115" s="18"/>
    </row>
    <row r="116" spans="4:23" s="17" customFormat="1" ht="22.5" customHeight="1"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W116" s="18"/>
    </row>
    <row r="117" spans="4:23" s="17" customFormat="1" ht="22.5" customHeight="1"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W117" s="18"/>
    </row>
    <row r="118" spans="4:23" s="17" customFormat="1" ht="22.5" customHeight="1"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W118" s="18"/>
    </row>
    <row r="119" spans="4:23" s="17" customFormat="1" ht="22.5" customHeight="1"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W119" s="18"/>
    </row>
    <row r="120" spans="4:23" s="17" customFormat="1" ht="22.5" customHeight="1"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W120" s="18"/>
    </row>
    <row r="121" spans="4:23" s="17" customFormat="1" ht="22.5" customHeight="1"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W121" s="18"/>
    </row>
    <row r="122" spans="4:23" s="17" customFormat="1" ht="22.5" customHeight="1"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W122" s="18"/>
    </row>
    <row r="123" spans="4:23" s="17" customFormat="1" ht="22.5" customHeight="1"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W123" s="18"/>
    </row>
    <row r="124" spans="4:23" s="17" customFormat="1" ht="22.5" customHeight="1"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W124" s="18"/>
    </row>
    <row r="125" spans="4:23" s="17" customFormat="1" ht="22.5" customHeight="1"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W125" s="18"/>
    </row>
    <row r="126" spans="4:23" s="17" customFormat="1" ht="22.5" customHeight="1"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W126" s="18"/>
    </row>
    <row r="127" spans="4:23" s="17" customFormat="1" ht="22.5" customHeight="1"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W127" s="18"/>
    </row>
    <row r="128" spans="4:23" s="17" customFormat="1" ht="22.5" customHeight="1"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W128" s="18"/>
    </row>
    <row r="129" spans="4:23" s="17" customFormat="1" ht="22.5" customHeight="1"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W129" s="18"/>
    </row>
    <row r="130" spans="4:23" s="17" customFormat="1" ht="22.5" customHeight="1"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W130" s="18"/>
    </row>
    <row r="131" spans="4:23" s="17" customFormat="1" ht="22.5" customHeight="1"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W131" s="18"/>
    </row>
    <row r="132" spans="4:23" s="17" customFormat="1" ht="22.5" customHeight="1"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W132" s="18"/>
    </row>
    <row r="133" spans="4:23" s="17" customFormat="1" ht="22.5" customHeight="1"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W133" s="18"/>
    </row>
    <row r="134" spans="4:23" s="17" customFormat="1" ht="22.5" customHeight="1"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W134" s="18"/>
    </row>
    <row r="135" spans="4:23" s="17" customFormat="1" ht="22.5" customHeight="1"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W135" s="18"/>
    </row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</sheetData>
  <mergeCells count="21">
    <mergeCell ref="A73:A75"/>
    <mergeCell ref="A86:A88"/>
    <mergeCell ref="A98:A100"/>
    <mergeCell ref="A110:A112"/>
    <mergeCell ref="A27:A29"/>
    <mergeCell ref="A40:A42"/>
    <mergeCell ref="A50:A52"/>
    <mergeCell ref="A62:A64"/>
    <mergeCell ref="W71:W72"/>
    <mergeCell ref="W84:W85"/>
    <mergeCell ref="W96:W97"/>
    <mergeCell ref="W108:W109"/>
    <mergeCell ref="W25:W26"/>
    <mergeCell ref="W38:W39"/>
    <mergeCell ref="W48:W49"/>
    <mergeCell ref="W60:W61"/>
    <mergeCell ref="A16:A18"/>
    <mergeCell ref="A1:A2"/>
    <mergeCell ref="W2:W3"/>
    <mergeCell ref="W14:W15"/>
    <mergeCell ref="A4:A6"/>
  </mergeCells>
  <printOptions/>
  <pageMargins left="0.35" right="0.28" top="1" bottom="1" header="0.4921259845" footer="0.4921259845"/>
  <pageSetup horizontalDpi="600" verticalDpi="600" orientation="landscape" paperSize="9" scale="6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Käyttäjä</dc:creator>
  <cp:keywords/>
  <dc:description/>
  <cp:lastModifiedBy>hsi80183</cp:lastModifiedBy>
  <cp:lastPrinted>2012-09-06T12:28:21Z</cp:lastPrinted>
  <dcterms:created xsi:type="dcterms:W3CDTF">2012-09-05T18:10:53Z</dcterms:created>
  <dcterms:modified xsi:type="dcterms:W3CDTF">2012-09-07T06:57:43Z</dcterms:modified>
  <cp:category/>
  <cp:version/>
  <cp:contentType/>
  <cp:contentStatus/>
</cp:coreProperties>
</file>