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ti\Documents\Ampumasuunnistus\Rankipisteet\2023\"/>
    </mc:Choice>
  </mc:AlternateContent>
  <xr:revisionPtr revIDLastSave="0" documentId="13_ncr:1_{BA4EE814-2D4B-42ED-90B4-02165D1A7D08}" xr6:coauthVersionLast="47" xr6:coauthVersionMax="47" xr10:uidLastSave="{00000000-0000-0000-0000-000000000000}"/>
  <bookViews>
    <workbookView xWindow="0" yWindow="0" windowWidth="11520" windowHeight="12360" activeTab="1" xr2:uid="{7CA0C269-2F6B-40C6-A008-5C86FCCEECF4}"/>
  </bookViews>
  <sheets>
    <sheet name="Miehet" sheetId="1" r:id="rId1"/>
    <sheet name="Naiset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" i="1"/>
  <c r="P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1" i="1"/>
  <c r="O22" i="1"/>
  <c r="O23" i="1"/>
  <c r="O24" i="1"/>
  <c r="O25" i="1"/>
  <c r="O2" i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E2" i="1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" i="2"/>
  <c r="P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" i="2"/>
  <c r="N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M2" i="2"/>
  <c r="B7" i="1" l="1"/>
  <c r="C7" i="1"/>
  <c r="D7" i="1"/>
  <c r="E7" i="1"/>
  <c r="F7" i="1"/>
  <c r="G7" i="1"/>
  <c r="H7" i="1"/>
  <c r="I7" i="1"/>
  <c r="J7" i="1"/>
  <c r="K7" i="1"/>
  <c r="L7" i="1"/>
  <c r="M7" i="1"/>
  <c r="B3" i="1"/>
  <c r="C3" i="1"/>
  <c r="D3" i="1"/>
  <c r="E3" i="1"/>
  <c r="F3" i="1"/>
  <c r="G3" i="1"/>
  <c r="H3" i="1"/>
  <c r="I3" i="1"/>
  <c r="J3" i="1"/>
  <c r="K3" i="1"/>
  <c r="L3" i="1"/>
  <c r="M3" i="1"/>
  <c r="P4" i="1"/>
  <c r="P5" i="1"/>
  <c r="P6" i="1"/>
  <c r="P8" i="1"/>
  <c r="P9" i="1"/>
  <c r="P10" i="1"/>
  <c r="P12" i="1"/>
  <c r="P14" i="1"/>
  <c r="P15" i="1"/>
  <c r="P18" i="1"/>
  <c r="P20" i="1"/>
  <c r="P21" i="1"/>
  <c r="P22" i="1"/>
  <c r="P23" i="1"/>
  <c r="P24" i="1"/>
  <c r="C3" i="2"/>
  <c r="D3" i="2"/>
  <c r="E3" i="2"/>
  <c r="F3" i="2"/>
  <c r="G3" i="2"/>
  <c r="H3" i="2"/>
  <c r="I3" i="2"/>
  <c r="J3" i="2"/>
  <c r="K3" i="2"/>
  <c r="L3" i="2"/>
  <c r="M3" i="2"/>
  <c r="B3" i="2"/>
  <c r="P4" i="2"/>
  <c r="P5" i="2"/>
  <c r="P7" i="2"/>
  <c r="P8" i="2"/>
  <c r="P9" i="2"/>
  <c r="P10" i="2"/>
  <c r="P11" i="2"/>
  <c r="P12" i="2"/>
  <c r="P13" i="2"/>
  <c r="P14" i="2"/>
  <c r="P18" i="2"/>
  <c r="P20" i="2"/>
  <c r="P22" i="2"/>
  <c r="P23" i="2"/>
  <c r="P24" i="2"/>
  <c r="P25" i="2"/>
  <c r="P26" i="2"/>
  <c r="M4" i="1"/>
  <c r="M5" i="1"/>
  <c r="M6" i="1"/>
  <c r="M8" i="1"/>
  <c r="M9" i="1"/>
  <c r="M10" i="1"/>
  <c r="M11" i="1"/>
  <c r="M12" i="1"/>
  <c r="M13" i="1"/>
  <c r="M14" i="1"/>
  <c r="M15" i="1"/>
  <c r="M18" i="1"/>
  <c r="M19" i="1"/>
  <c r="M20" i="1"/>
  <c r="M21" i="1"/>
  <c r="M22" i="1"/>
  <c r="M23" i="1"/>
  <c r="M24" i="1"/>
  <c r="M25" i="1"/>
  <c r="M4" i="2"/>
  <c r="M5" i="2"/>
  <c r="M6" i="2"/>
  <c r="M7" i="2"/>
  <c r="M8" i="2"/>
  <c r="M9" i="2"/>
  <c r="M12" i="2"/>
  <c r="M13" i="2"/>
  <c r="M17" i="2"/>
  <c r="M19" i="2"/>
  <c r="M20" i="2"/>
  <c r="M21" i="2"/>
  <c r="M22" i="2"/>
  <c r="M23" i="2"/>
  <c r="M24" i="2"/>
  <c r="M25" i="2"/>
  <c r="M26" i="2"/>
  <c r="L18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9" i="2"/>
  <c r="L20" i="2"/>
  <c r="L21" i="2"/>
  <c r="L22" i="2"/>
  <c r="L23" i="2"/>
  <c r="L24" i="2"/>
  <c r="L26" i="2"/>
  <c r="L25" i="2"/>
  <c r="L2" i="2"/>
  <c r="D9" i="1"/>
  <c r="E9" i="1"/>
  <c r="F9" i="1"/>
  <c r="G9" i="1"/>
  <c r="H9" i="1"/>
  <c r="I9" i="1"/>
  <c r="J9" i="1"/>
  <c r="K9" i="1"/>
  <c r="L9" i="1"/>
  <c r="C9" i="1"/>
  <c r="B9" i="1"/>
  <c r="L4" i="1"/>
  <c r="L5" i="1"/>
  <c r="L6" i="1"/>
  <c r="L8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" i="1"/>
  <c r="J19" i="2" l="1"/>
  <c r="J8" i="2"/>
  <c r="J21" i="2"/>
  <c r="J17" i="1"/>
  <c r="J15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5" i="2"/>
  <c r="K2" i="2"/>
  <c r="J4" i="2"/>
  <c r="J5" i="2"/>
  <c r="J6" i="2"/>
  <c r="J7" i="2"/>
  <c r="J9" i="2"/>
  <c r="J10" i="2"/>
  <c r="J11" i="2"/>
  <c r="J12" i="2"/>
  <c r="J13" i="2"/>
  <c r="J14" i="2"/>
  <c r="J16" i="2"/>
  <c r="J17" i="2"/>
  <c r="J18" i="2"/>
  <c r="J20" i="2"/>
  <c r="J22" i="2"/>
  <c r="J23" i="2"/>
  <c r="J24" i="2"/>
  <c r="J26" i="2"/>
  <c r="J25" i="2"/>
  <c r="J2" i="2"/>
  <c r="K4" i="1"/>
  <c r="K5" i="1"/>
  <c r="K6" i="1"/>
  <c r="K8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" i="1"/>
  <c r="J4" i="1"/>
  <c r="J5" i="1"/>
  <c r="J6" i="1"/>
  <c r="J8" i="1"/>
  <c r="J10" i="1"/>
  <c r="J11" i="1"/>
  <c r="J12" i="1"/>
  <c r="J13" i="1"/>
  <c r="J14" i="1"/>
  <c r="J15" i="1"/>
  <c r="J16" i="1"/>
  <c r="J18" i="1"/>
  <c r="J19" i="1"/>
  <c r="J20" i="1"/>
  <c r="J21" i="1"/>
  <c r="J22" i="1"/>
  <c r="J23" i="1"/>
  <c r="J24" i="1"/>
  <c r="J25" i="1"/>
  <c r="J2" i="1"/>
  <c r="I25" i="2"/>
  <c r="H25" i="2"/>
  <c r="G25" i="2"/>
  <c r="F25" i="2"/>
  <c r="E25" i="2"/>
  <c r="D25" i="2"/>
  <c r="C25" i="2"/>
  <c r="B25" i="2"/>
  <c r="I2" i="1"/>
  <c r="D2" i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6" i="2"/>
  <c r="D2" i="2"/>
  <c r="D4" i="1"/>
  <c r="D5" i="1"/>
  <c r="D6" i="1"/>
  <c r="D8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I5" i="2" l="1"/>
  <c r="I7" i="2"/>
  <c r="I9" i="2"/>
  <c r="I13" i="2"/>
  <c r="I17" i="2"/>
  <c r="I22" i="2"/>
  <c r="I23" i="2"/>
  <c r="I26" i="2"/>
  <c r="I8" i="2"/>
  <c r="I18" i="2"/>
  <c r="I12" i="2"/>
  <c r="I24" i="2"/>
  <c r="I21" i="2"/>
  <c r="I20" i="2"/>
  <c r="H6" i="2"/>
  <c r="H7" i="2"/>
  <c r="H9" i="2"/>
  <c r="H13" i="2"/>
  <c r="H15" i="2"/>
  <c r="H17" i="2"/>
  <c r="H22" i="2"/>
  <c r="H23" i="2"/>
  <c r="H26" i="2"/>
  <c r="H8" i="2"/>
  <c r="H18" i="2"/>
  <c r="H12" i="2"/>
  <c r="G5" i="2"/>
  <c r="G6" i="2"/>
  <c r="G7" i="2"/>
  <c r="G9" i="2"/>
  <c r="G10" i="2"/>
  <c r="G11" i="2"/>
  <c r="G13" i="2"/>
  <c r="G14" i="2"/>
  <c r="G16" i="2"/>
  <c r="G22" i="2"/>
  <c r="G23" i="2"/>
  <c r="G26" i="2"/>
  <c r="G8" i="2"/>
  <c r="G18" i="2"/>
  <c r="G12" i="2"/>
  <c r="G4" i="2"/>
  <c r="G21" i="2"/>
  <c r="G20" i="2"/>
  <c r="F5" i="2"/>
  <c r="F6" i="2"/>
  <c r="F7" i="2"/>
  <c r="F9" i="2"/>
  <c r="F10" i="2"/>
  <c r="F11" i="2"/>
  <c r="F13" i="2"/>
  <c r="F14" i="2"/>
  <c r="F16" i="2"/>
  <c r="F23" i="2"/>
  <c r="F26" i="2"/>
  <c r="F8" i="2"/>
  <c r="F18" i="2"/>
  <c r="F12" i="2"/>
  <c r="F24" i="2"/>
  <c r="F4" i="2"/>
  <c r="F21" i="2"/>
  <c r="F20" i="2"/>
  <c r="E7" i="2"/>
  <c r="E13" i="2"/>
  <c r="E26" i="2"/>
  <c r="E18" i="2"/>
  <c r="E12" i="2"/>
  <c r="E24" i="2"/>
  <c r="E4" i="2"/>
  <c r="E21" i="2"/>
  <c r="E20" i="2"/>
  <c r="G4" i="1"/>
  <c r="G5" i="1"/>
  <c r="G6" i="1"/>
  <c r="G8" i="1"/>
  <c r="G11" i="1"/>
  <c r="G12" i="1"/>
  <c r="G13" i="1"/>
  <c r="G15" i="1"/>
  <c r="G16" i="1"/>
  <c r="G17" i="1"/>
  <c r="G18" i="1"/>
  <c r="G19" i="1"/>
  <c r="G20" i="1"/>
  <c r="G21" i="1"/>
  <c r="G23" i="1"/>
  <c r="G24" i="1"/>
  <c r="G25" i="1"/>
  <c r="F4" i="1"/>
  <c r="F5" i="1"/>
  <c r="F6" i="1"/>
  <c r="F8" i="1"/>
  <c r="F11" i="1"/>
  <c r="F12" i="1"/>
  <c r="F13" i="1"/>
  <c r="F15" i="1"/>
  <c r="F16" i="1"/>
  <c r="F17" i="1"/>
  <c r="F18" i="1"/>
  <c r="F19" i="1"/>
  <c r="F20" i="1"/>
  <c r="F21" i="1"/>
  <c r="F23" i="1"/>
  <c r="F24" i="1"/>
  <c r="F25" i="1"/>
  <c r="E4" i="1"/>
  <c r="E5" i="1"/>
  <c r="E6" i="1"/>
  <c r="E8" i="1"/>
  <c r="E10" i="1"/>
  <c r="E13" i="1"/>
  <c r="E14" i="1"/>
  <c r="E16" i="1"/>
  <c r="E18" i="1"/>
  <c r="E19" i="1"/>
  <c r="E20" i="1"/>
  <c r="E21" i="1"/>
  <c r="E23" i="1"/>
  <c r="E24" i="1"/>
  <c r="G2" i="2" l="1"/>
  <c r="F2" i="2"/>
  <c r="I6" i="1" l="1"/>
  <c r="C6" i="1"/>
  <c r="C18" i="1"/>
  <c r="B6" i="1"/>
  <c r="B18" i="1"/>
  <c r="I4" i="1"/>
  <c r="I5" i="1"/>
  <c r="I8" i="1"/>
  <c r="I14" i="1"/>
  <c r="I15" i="1"/>
  <c r="I20" i="1"/>
  <c r="I21" i="1"/>
  <c r="I23" i="1"/>
  <c r="I24" i="1"/>
  <c r="I25" i="1"/>
  <c r="I17" i="1"/>
  <c r="I13" i="1"/>
  <c r="H4" i="1"/>
  <c r="H5" i="1"/>
  <c r="H8" i="1"/>
  <c r="H14" i="1"/>
  <c r="H20" i="1"/>
  <c r="H21" i="1"/>
  <c r="H23" i="1"/>
  <c r="H24" i="1"/>
  <c r="H17" i="1"/>
  <c r="H13" i="1"/>
  <c r="B4" i="2"/>
  <c r="B21" i="2"/>
  <c r="B20" i="2"/>
  <c r="B25" i="1" l="1"/>
  <c r="B17" i="1"/>
  <c r="B13" i="1"/>
  <c r="B5" i="2"/>
  <c r="B6" i="2"/>
  <c r="B7" i="2"/>
  <c r="B9" i="2"/>
  <c r="B10" i="2"/>
  <c r="B11" i="2"/>
  <c r="B13" i="2"/>
  <c r="B14" i="2"/>
  <c r="B15" i="2"/>
  <c r="B16" i="2"/>
  <c r="B17" i="2"/>
  <c r="B19" i="2"/>
  <c r="B22" i="2"/>
  <c r="B23" i="2"/>
  <c r="B26" i="2"/>
  <c r="B8" i="2"/>
  <c r="B18" i="2"/>
  <c r="B12" i="2"/>
  <c r="B24" i="2"/>
  <c r="B2" i="2"/>
  <c r="C26" i="2" l="1"/>
  <c r="C23" i="2"/>
  <c r="C22" i="2"/>
  <c r="C17" i="2"/>
  <c r="C13" i="2"/>
  <c r="C9" i="2"/>
  <c r="C7" i="2"/>
  <c r="C6" i="2"/>
  <c r="C4" i="1"/>
  <c r="C5" i="1"/>
  <c r="C8" i="1"/>
  <c r="C12" i="1"/>
  <c r="C14" i="1"/>
  <c r="C16" i="1"/>
  <c r="C20" i="1"/>
  <c r="C21" i="1"/>
  <c r="C22" i="1"/>
  <c r="C23" i="1"/>
  <c r="C24" i="1"/>
  <c r="B4" i="1" l="1"/>
  <c r="B5" i="1"/>
  <c r="B8" i="1"/>
  <c r="B10" i="1"/>
  <c r="B11" i="1"/>
  <c r="B12" i="1"/>
  <c r="B14" i="1"/>
  <c r="B15" i="1"/>
  <c r="B16" i="1"/>
  <c r="B19" i="1"/>
  <c r="B20" i="1"/>
  <c r="B21" i="1"/>
  <c r="B22" i="1"/>
  <c r="B23" i="1"/>
  <c r="B24" i="1"/>
  <c r="B2" i="1"/>
  <c r="E23" i="2" l="1"/>
  <c r="E9" i="2" l="1"/>
  <c r="E17" i="2"/>
  <c r="E19" i="2"/>
  <c r="E11" i="2"/>
  <c r="E2" i="2"/>
  <c r="E8" i="2"/>
  <c r="E6" i="2"/>
  <c r="E14" i="2"/>
  <c r="E10" i="2"/>
  <c r="E15" i="2"/>
  <c r="E16" i="2"/>
  <c r="E5" i="2"/>
  <c r="E17" i="1"/>
  <c r="E12" i="1"/>
  <c r="E22" i="1"/>
  <c r="E11" i="1"/>
  <c r="E25" i="1"/>
  <c r="E22" i="2"/>
  <c r="E15" i="1"/>
  <c r="I16" i="2" l="1"/>
  <c r="I19" i="2"/>
  <c r="I4" i="2"/>
  <c r="I10" i="2"/>
  <c r="I15" i="2"/>
  <c r="I11" i="2"/>
  <c r="I14" i="2"/>
  <c r="I2" i="2"/>
  <c r="I12" i="1"/>
  <c r="I18" i="1"/>
  <c r="I22" i="1"/>
  <c r="I11" i="1"/>
  <c r="I19" i="1"/>
  <c r="I10" i="1"/>
  <c r="I6" i="2"/>
  <c r="I16" i="1"/>
  <c r="F2" i="1" l="1"/>
  <c r="F10" i="1" l="1"/>
  <c r="F17" i="2"/>
  <c r="F22" i="2"/>
  <c r="F19" i="2"/>
  <c r="F14" i="1"/>
  <c r="F22" i="1"/>
  <c r="F15" i="2"/>
  <c r="H2" i="1" l="1"/>
  <c r="H11" i="2"/>
  <c r="H20" i="2" l="1"/>
  <c r="H5" i="2"/>
  <c r="H21" i="2"/>
  <c r="H2" i="2"/>
  <c r="H10" i="2"/>
  <c r="H19" i="2"/>
  <c r="H24" i="2"/>
  <c r="H14" i="2"/>
  <c r="H16" i="2"/>
  <c r="H18" i="1"/>
  <c r="H11" i="1"/>
  <c r="H19" i="1"/>
  <c r="H15" i="1"/>
  <c r="H6" i="1"/>
  <c r="H12" i="1"/>
  <c r="H25" i="1"/>
  <c r="H10" i="1"/>
  <c r="H22" i="1"/>
  <c r="H4" i="2"/>
  <c r="H16" i="1"/>
  <c r="G24" i="2" l="1"/>
  <c r="G10" i="1"/>
  <c r="G19" i="2"/>
  <c r="G17" i="2"/>
  <c r="G15" i="2"/>
  <c r="G14" i="1"/>
  <c r="G2" i="1"/>
  <c r="G22" i="1"/>
  <c r="C2" i="2" l="1"/>
  <c r="C11" i="2" l="1"/>
  <c r="C5" i="2"/>
  <c r="C19" i="2"/>
  <c r="C16" i="2"/>
  <c r="C8" i="2"/>
  <c r="C15" i="2"/>
  <c r="C18" i="2"/>
  <c r="C14" i="2"/>
  <c r="C10" i="2"/>
  <c r="C2" i="1"/>
  <c r="C19" i="1" l="1"/>
  <c r="C25" i="1"/>
  <c r="C13" i="1"/>
  <c r="C10" i="1"/>
  <c r="C17" i="1"/>
  <c r="C15" i="1"/>
  <c r="C11" i="1"/>
  <c r="M16" i="1" l="1"/>
  <c r="M2" i="1" l="1"/>
  <c r="M11" i="2"/>
  <c r="M14" i="2"/>
  <c r="M10" i="2"/>
  <c r="M16" i="2"/>
  <c r="M17" i="1"/>
  <c r="M15" i="2"/>
  <c r="M18" i="2" l="1"/>
  <c r="P3" i="2" l="1"/>
  <c r="P16" i="2"/>
  <c r="P19" i="2"/>
  <c r="P6" i="2"/>
  <c r="P17" i="2"/>
  <c r="P15" i="2"/>
  <c r="P3" i="1"/>
  <c r="P16" i="1"/>
  <c r="P7" i="1"/>
  <c r="P17" i="1"/>
  <c r="P25" i="1"/>
  <c r="P11" i="1"/>
  <c r="P19" i="1"/>
</calcChain>
</file>

<file path=xl/sharedStrings.xml><?xml version="1.0" encoding="utf-8"?>
<sst xmlns="http://schemas.openxmlformats.org/spreadsheetml/2006/main" count="83" uniqueCount="68">
  <si>
    <t>Kilpailija</t>
  </si>
  <si>
    <t>Antti Iivari</t>
  </si>
  <si>
    <t>Niko Latva</t>
  </si>
  <si>
    <t>Henriikka Hölsö</t>
  </si>
  <si>
    <t>Katariina Nurmo</t>
  </si>
  <si>
    <t>Caroline Sandelin</t>
  </si>
  <si>
    <t>Iiris Karppi</t>
  </si>
  <si>
    <t>Lähtöpisteet</t>
  </si>
  <si>
    <t>Marie Fred</t>
  </si>
  <si>
    <t>Nella Keskinen</t>
  </si>
  <si>
    <t>Tapio Perä</t>
  </si>
  <si>
    <t>Markus Salo</t>
  </si>
  <si>
    <t>Sofia Joronen</t>
  </si>
  <si>
    <t>Mari Tuokko</t>
  </si>
  <si>
    <t>Petja Ylikylä</t>
  </si>
  <si>
    <t>Leif Haajanen</t>
  </si>
  <si>
    <t>Tommi Oksanen</t>
  </si>
  <si>
    <t>Hilda Kukonlehto</t>
  </si>
  <si>
    <t>Rafaela von Frenckell</t>
  </si>
  <si>
    <t>Jutta Nurminen</t>
  </si>
  <si>
    <t>Kirsi Putila</t>
  </si>
  <si>
    <t>Samu Heiska</t>
  </si>
  <si>
    <t>Joona Huila</t>
  </si>
  <si>
    <t>Valtteri Rantala</t>
  </si>
  <si>
    <t>Waldemar von Frenckell</t>
  </si>
  <si>
    <t>Satu Rautiainen</t>
  </si>
  <si>
    <t>Wilma Arrakoski</t>
  </si>
  <si>
    <t>Marjaana Nurmo</t>
  </si>
  <si>
    <t>Jesper Donner</t>
  </si>
  <si>
    <t>Roope Ruuhiala</t>
  </si>
  <si>
    <t>Maija Rajala</t>
  </si>
  <si>
    <t>Mikko Hölsö</t>
  </si>
  <si>
    <t>Matti Vainionpää</t>
  </si>
  <si>
    <t>Jarno Kallio-Könnö</t>
  </si>
  <si>
    <t>Severi Hölsö</t>
  </si>
  <si>
    <t>Vaskio 6.5</t>
  </si>
  <si>
    <t>Pontus Fred</t>
  </si>
  <si>
    <t>Mikael Donner</t>
  </si>
  <si>
    <t>Julia Koivisto</t>
  </si>
  <si>
    <t>Pauliina Nurmo</t>
  </si>
  <si>
    <t>Kangasniemi 12.5</t>
  </si>
  <si>
    <t>Kangasniemi 13.5</t>
  </si>
  <si>
    <t>Liisa Muukkonen</t>
  </si>
  <si>
    <t>Sofie von Frenckell</t>
  </si>
  <si>
    <t>Vöyri 10.6.</t>
  </si>
  <si>
    <t>Henna Autio</t>
  </si>
  <si>
    <t>Sanna Öhrnberg</t>
  </si>
  <si>
    <t>Ronja Ylihärsilä</t>
  </si>
  <si>
    <t>Kurikka 11.6.</t>
  </si>
  <si>
    <t>Vöyri 10.6</t>
  </si>
  <si>
    <t>Kurikka 11.6</t>
  </si>
  <si>
    <t>Jonas Vesterback</t>
  </si>
  <si>
    <t>Roni Ylihärsilä</t>
  </si>
  <si>
    <t>Tumba 2.6</t>
  </si>
  <si>
    <t>Tumba 3.6</t>
  </si>
  <si>
    <t>Ylivieska 22.7</t>
  </si>
  <si>
    <t>Tuuli Järviluoma</t>
  </si>
  <si>
    <t>Ylivieska 23.7</t>
  </si>
  <si>
    <t>Kotka 29.7</t>
  </si>
  <si>
    <t>Kotka 30.7</t>
  </si>
  <si>
    <t>Juha Vepsäläinen</t>
  </si>
  <si>
    <t>Tammisaari 16.9</t>
  </si>
  <si>
    <t>Emmi Kiljunen</t>
  </si>
  <si>
    <t>Jonny Donner</t>
  </si>
  <si>
    <t>Ilari Visuri</t>
  </si>
  <si>
    <t>Idre 10.8</t>
  </si>
  <si>
    <t>Idre 11.8</t>
  </si>
  <si>
    <t>Tammisaari 17.9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</si>
</sst>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164" fontId="0" fillId="0" borderId="0" xfId="0" applyNumberFormat="1"/>
    <xf numFmtId="0" fontId="0" fillId="0" borderId="0" xfId="0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164" fontId="4" fillId="0" borderId="0" xfId="0" applyNumberFormat="1" applyFont="1" applyAlignment="1">
      <alignment vertical="top"/>
    </xf>
  </cellXfs>
  <cellStyles count="1">
    <cellStyle name="Normaali" xfId="0" builtinId="0"/>
  </cellStyles>
  <dxfs count="0"/>
  <tableStyles count="1" defaultTableStyle="TableStyleMedium2" defaultPivotStyle="PivotStyleLight16">
    <tableStyle name="Invisible" pivot="0" table="0" count="0" xr9:uid="{47604A4E-49EE-4036-A7AD-E9D6906022F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ntti\Documents\Ampumasuunnistus\Rankipisteet\2023\Ampumasuunnistuksen%20l&#228;ht&#246;pisteet%202023.xlsx" TargetMode="External"/><Relationship Id="rId1" Type="http://schemas.openxmlformats.org/officeDocument/2006/relationships/externalLinkPath" Target="Ampumasuunnistuksen%20l&#228;ht&#246;pisteet%202023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ntti\Documents\Ampumasuunnistus\Rankipisteet\2023\Rankipisteet%20Ylivieska%2023.7.2023.xlsx" TargetMode="External"/><Relationship Id="rId1" Type="http://schemas.openxmlformats.org/officeDocument/2006/relationships/externalLinkPath" Target="Rankipisteet%20Ylivieska%2023.7.2023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ntti\Documents\Ampumasuunnistus\Rankipisteet\2023\Rankipisteet%20Kotka%2029.7.2023.xlsx" TargetMode="External"/><Relationship Id="rId1" Type="http://schemas.openxmlformats.org/officeDocument/2006/relationships/externalLinkPath" Target="Rankipisteet%20Kotka%2029.7.2023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ntti\Documents\Ampumasuunnistus\Rankipisteet\2023\Rankipisteet%20Kotka%2030.7.2023.xlsx" TargetMode="External"/><Relationship Id="rId1" Type="http://schemas.openxmlformats.org/officeDocument/2006/relationships/externalLinkPath" Target="Rankipisteet%20Kotka%2030.7.2023.xlsx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ntti\Documents\Ampumasuunnistus\Rankipisteet\2023\Rankipisteet%20Tammisaari%2016.9.2023.xlsx" TargetMode="External"/><Relationship Id="rId1" Type="http://schemas.openxmlformats.org/officeDocument/2006/relationships/externalLinkPath" Target="Rankipisteet%20Tammisaari%2016.9.2023.xlsx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ntti\Documents\Ampumasuunnistus\Rankipisteet\2023\Rankipisteet%20Idre%2010.8.2023.xlsx" TargetMode="External"/><Relationship Id="rId1" Type="http://schemas.openxmlformats.org/officeDocument/2006/relationships/externalLinkPath" Target="Rankipisteet%20Idre%2010.8.2023.xlsx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ntti\Documents\Ampumasuunnistus\Rankipisteet\2023\Rankipisteet%20Idre%2011.8.2023.xlsx" TargetMode="External"/><Relationship Id="rId1" Type="http://schemas.openxmlformats.org/officeDocument/2006/relationships/externalLinkPath" Target="Rankipisteet%20Idre%2011.8.2023.xlsx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ntti\Documents\Ampumasuunnistus\Rankipisteet\2023\Rankipisteet%20Tammisaari%2017.9.2023.xlsx" TargetMode="External"/><Relationship Id="rId1" Type="http://schemas.openxmlformats.org/officeDocument/2006/relationships/externalLinkPath" Target="Rankipisteet%20Tammisaari%2017.9.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ntti\Documents\Ampumasuunnistus\Rankipisteet\2023\Rankipisteet%20Vaskio%206.5.2023.xlsx" TargetMode="External"/><Relationship Id="rId1" Type="http://schemas.openxmlformats.org/officeDocument/2006/relationships/externalLinkPath" Target="Rankipisteet%20Vaskio%206.5.20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ntti\Documents\Ampumasuunnistus\Rankipisteet\2023\Rankipisteet%20Kangasniemi%2012.5.2023.xlsx" TargetMode="External"/><Relationship Id="rId1" Type="http://schemas.openxmlformats.org/officeDocument/2006/relationships/externalLinkPath" Target="Rankipisteet%20Kangasniemi%2012.5.2023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ntti\Documents\Ampumasuunnistus\Rankipisteet\2023\Rankipisteet%20Kangasniemi%2013.5.2023.xlsx" TargetMode="External"/><Relationship Id="rId1" Type="http://schemas.openxmlformats.org/officeDocument/2006/relationships/externalLinkPath" Target="Rankipisteet%20Kangasniemi%2013.5.2023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ntti\Documents\Ampumasuunnistus\Rankipisteet\2023\Rankipisteet%20Tumba%202.6.2023.xlsx" TargetMode="External"/><Relationship Id="rId1" Type="http://schemas.openxmlformats.org/officeDocument/2006/relationships/externalLinkPath" Target="Rankipisteet%20Tumba%202.6.2023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ntti\Documents\Ampumasuunnistus\Rankipisteet\2023\Rankipisteet%20Tumba%203.6.2023.xlsx" TargetMode="External"/><Relationship Id="rId1" Type="http://schemas.openxmlformats.org/officeDocument/2006/relationships/externalLinkPath" Target="Rankipisteet%20Tumba%203.6.2023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ntti\Documents\Ampumasuunnistus\Rankipisteet\2023\Rankipisteet%20V&#246;yri%2010.6.2023.xlsx" TargetMode="External"/><Relationship Id="rId1" Type="http://schemas.openxmlformats.org/officeDocument/2006/relationships/externalLinkPath" Target="Rankipisteet%20V&#246;yri%2010.6.2023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ntti\Documents\Ampumasuunnistus\Rankipisteet\2023\Rankipisteet%20Kurikka%2011.6.2023.xlsx" TargetMode="External"/><Relationship Id="rId1" Type="http://schemas.openxmlformats.org/officeDocument/2006/relationships/externalLinkPath" Target="Rankipisteet%20Kurikka%2011.6.2023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ntti\Documents\Ampumasuunnistus\Rankipisteet\2023\Rankipisteet%20Ylivieska%2022.7.2023.xlsx" TargetMode="External"/><Relationship Id="rId1" Type="http://schemas.openxmlformats.org/officeDocument/2006/relationships/externalLinkPath" Target="Rankipisteet%20Ylivieska%2022.7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iehet"/>
      <sheetName val="Naiset"/>
    </sheetNames>
    <sheetDataSet>
      <sheetData sheetId="0">
        <row r="1">
          <cell r="A1" t="str">
            <v>Kilpailija</v>
          </cell>
          <cell r="B1" t="str">
            <v>pisteet 1</v>
          </cell>
          <cell r="C1" t="str">
            <v>pisteet 2</v>
          </cell>
          <cell r="D1" t="str">
            <v>pisteet 3</v>
          </cell>
          <cell r="E1" t="str">
            <v>pisteet 4</v>
          </cell>
          <cell r="F1"/>
          <cell r="G1" t="str">
            <v>pisteet 5</v>
          </cell>
          <cell r="H1" t="str">
            <v xml:space="preserve">pisteet 6 </v>
          </cell>
          <cell r="I1" t="str">
            <v>pisteet 7</v>
          </cell>
          <cell r="J1" t="str">
            <v>pisteet 8</v>
          </cell>
          <cell r="K1" t="str">
            <v>pisteet 9</v>
          </cell>
          <cell r="L1" t="str">
            <v>pisteet 10</v>
          </cell>
          <cell r="M1" t="str">
            <v>pisteet 11</v>
          </cell>
          <cell r="N1" t="str">
            <v>pisteet 12</v>
          </cell>
          <cell r="O1" t="str">
            <v>pisteet 13</v>
          </cell>
          <cell r="P1" t="str">
            <v>pisteet 14</v>
          </cell>
          <cell r="Q1" t="str">
            <v>pisteet 15</v>
          </cell>
          <cell r="S1" t="str">
            <v>Lähtöpisteet 2023</v>
          </cell>
        </row>
        <row r="2">
          <cell r="A2" t="str">
            <v>Antti Iivari</v>
          </cell>
          <cell r="B2">
            <v>91.584655940482875</v>
          </cell>
          <cell r="C2">
            <v>90.178048993387065</v>
          </cell>
          <cell r="D2">
            <v>88.446336850515081</v>
          </cell>
          <cell r="E2">
            <v>82.80643129766294</v>
          </cell>
          <cell r="F2">
            <v>88.253868270511987</v>
          </cell>
          <cell r="G2">
            <v>81.962536433518494</v>
          </cell>
          <cell r="H2">
            <v>81.568004989408266</v>
          </cell>
          <cell r="I2">
            <v>78.338025369999201</v>
          </cell>
          <cell r="J2">
            <v>77.569047748871782</v>
          </cell>
          <cell r="K2">
            <v>74.906457055867094</v>
          </cell>
          <cell r="L2">
            <v>74.366094620997757</v>
          </cell>
          <cell r="M2">
            <v>74.373977092360278</v>
          </cell>
          <cell r="N2">
            <v>69.258651769268411</v>
          </cell>
          <cell r="O2">
            <v>67.038877279245597</v>
          </cell>
          <cell r="P2">
            <v>57.766226967038065</v>
          </cell>
          <cell r="Q2">
            <v>56.813605773478891</v>
          </cell>
          <cell r="S2">
            <v>90</v>
          </cell>
        </row>
        <row r="3">
          <cell r="A3" t="str">
            <v>Petja Ylikylä</v>
          </cell>
          <cell r="B3">
            <v>83.439913637378865</v>
          </cell>
          <cell r="C3">
            <v>83.338978849204608</v>
          </cell>
          <cell r="D3">
            <v>77.617340623616684</v>
          </cell>
          <cell r="E3">
            <v>77.536818390480335</v>
          </cell>
          <cell r="F3">
            <v>80.483262875170112</v>
          </cell>
          <cell r="G3">
            <v>76.451639354325181</v>
          </cell>
          <cell r="H3">
            <v>74.632730204303158</v>
          </cell>
          <cell r="I3">
            <v>73.155253622927745</v>
          </cell>
          <cell r="J3">
            <v>72.684399820935923</v>
          </cell>
          <cell r="K3">
            <v>65.77528965695052</v>
          </cell>
          <cell r="S3">
            <v>82.075650628285928</v>
          </cell>
        </row>
        <row r="4">
          <cell r="A4" t="str">
            <v>Mikko Hölsö</v>
          </cell>
          <cell r="B4">
            <v>92.33905650449654</v>
          </cell>
          <cell r="C4">
            <v>72.147655643932723</v>
          </cell>
          <cell r="D4">
            <v>65.913869672911304</v>
          </cell>
          <cell r="F4">
            <v>72.960184243424507</v>
          </cell>
          <cell r="S4">
            <v>74.403725418370399</v>
          </cell>
        </row>
        <row r="5">
          <cell r="A5" t="str">
            <v>Joona Huila</v>
          </cell>
          <cell r="B5">
            <v>75.85182085098316</v>
          </cell>
          <cell r="C5">
            <v>73.305244805442101</v>
          </cell>
          <cell r="D5">
            <v>70.383367963726599</v>
          </cell>
          <cell r="E5">
            <v>68.021698678448274</v>
          </cell>
          <cell r="F5">
            <v>71.890533074650037</v>
          </cell>
          <cell r="G5">
            <v>56.365676341051525</v>
          </cell>
          <cell r="H5"/>
          <cell r="I5"/>
          <cell r="S5">
            <v>73.312910850394488</v>
          </cell>
        </row>
        <row r="6">
          <cell r="A6" t="str">
            <v>Niko Latva</v>
          </cell>
          <cell r="B6">
            <v>67.259715644907132</v>
          </cell>
          <cell r="C6">
            <v>65.423895583689387</v>
          </cell>
          <cell r="D6">
            <v>64.980014048390942</v>
          </cell>
          <cell r="E6">
            <v>63.560345195500773</v>
          </cell>
          <cell r="F6">
            <v>65.305992618122062</v>
          </cell>
          <cell r="G6">
            <v>61.865192667465656</v>
          </cell>
          <cell r="H6">
            <v>60.799153553126139</v>
          </cell>
          <cell r="I6">
            <v>57.016453499724257</v>
          </cell>
          <cell r="J6">
            <v>56.12708595815824</v>
          </cell>
          <cell r="K6">
            <v>52.292562056993837</v>
          </cell>
          <cell r="L6">
            <v>45.003272027966055</v>
          </cell>
          <cell r="M6">
            <v>40.281608336375847</v>
          </cell>
          <cell r="S6">
            <v>66.598093101317701</v>
          </cell>
        </row>
        <row r="7">
          <cell r="A7" t="str">
            <v>Samu Heiska</v>
          </cell>
          <cell r="B7">
            <v>76.613645813395635</v>
          </cell>
          <cell r="F7">
            <v>65.121598941386281</v>
          </cell>
          <cell r="S7">
            <v>66.410051135209741</v>
          </cell>
        </row>
        <row r="8">
          <cell r="A8" t="str">
            <v>Markus Salo</v>
          </cell>
          <cell r="B8">
            <v>69.137019209580941</v>
          </cell>
          <cell r="C8">
            <v>64.317807303443786</v>
          </cell>
          <cell r="D8">
            <v>63.250099606283769</v>
          </cell>
          <cell r="E8">
            <v>61.865192667465656</v>
          </cell>
          <cell r="F8">
            <v>64.642529696693529</v>
          </cell>
          <cell r="G8">
            <v>61.112852813491934</v>
          </cell>
          <cell r="H8">
            <v>60.517549332891271</v>
          </cell>
          <cell r="I8">
            <v>58.088323344748964</v>
          </cell>
          <cell r="J8">
            <v>56.204828550416238</v>
          </cell>
          <cell r="K8">
            <v>55.782408548431434</v>
          </cell>
          <cell r="L8">
            <v>54.888025337782892</v>
          </cell>
          <cell r="M8">
            <v>53.620081097759957</v>
          </cell>
          <cell r="N8">
            <v>47.285927332204608</v>
          </cell>
          <cell r="S8">
            <v>65.921503348384249</v>
          </cell>
        </row>
        <row r="9">
          <cell r="A9" t="str">
            <v>Tapio Perä</v>
          </cell>
          <cell r="B9">
            <v>72.320725241656177</v>
          </cell>
          <cell r="C9">
            <v>66.293026859182064</v>
          </cell>
          <cell r="D9">
            <v>60.028143139997852</v>
          </cell>
          <cell r="E9">
            <v>59.067244177103262</v>
          </cell>
          <cell r="F9">
            <v>64.427284854484839</v>
          </cell>
          <cell r="G9">
            <v>56.823121676746169</v>
          </cell>
          <cell r="H9">
            <v>54.490828119534058</v>
          </cell>
          <cell r="I9">
            <v>53.622329006030675</v>
          </cell>
          <cell r="S9">
            <v>65.701999816375832</v>
          </cell>
        </row>
        <row r="10">
          <cell r="A10" t="str">
            <v>Valtteri Rantala</v>
          </cell>
          <cell r="B10">
            <v>69.112733374378124</v>
          </cell>
          <cell r="C10">
            <v>68.750975199107003</v>
          </cell>
          <cell r="D10"/>
          <cell r="E10"/>
          <cell r="F10">
            <v>62.038668858068306</v>
          </cell>
          <cell r="G10"/>
          <cell r="H10"/>
          <cell r="I10"/>
          <cell r="S10">
            <v>63.2661242690451</v>
          </cell>
        </row>
        <row r="11">
          <cell r="A11" t="str">
            <v>Jesper Donner</v>
          </cell>
          <cell r="B11">
            <v>67.417191545129313</v>
          </cell>
          <cell r="C11">
            <v>58.991351445729585</v>
          </cell>
          <cell r="D11"/>
          <cell r="E11"/>
          <cell r="F11">
            <v>56.883844345886509</v>
          </cell>
          <cell r="G11"/>
          <cell r="S11">
            <v>58.00930986319571</v>
          </cell>
        </row>
        <row r="12">
          <cell r="A12" t="str">
            <v>Jarno Kallio-Könnö</v>
          </cell>
          <cell r="B12">
            <v>66.72767170107096</v>
          </cell>
          <cell r="F12">
            <v>56.718520945910313</v>
          </cell>
          <cell r="S12">
            <v>57.840715485527745</v>
          </cell>
        </row>
        <row r="13">
          <cell r="A13" t="str">
            <v>Matti Vainionpää</v>
          </cell>
          <cell r="B13">
            <v>66.517539025333676</v>
          </cell>
          <cell r="F13">
            <v>56.539908171533625</v>
          </cell>
          <cell r="S13">
            <v>57.658568798828085</v>
          </cell>
        </row>
        <row r="14">
          <cell r="A14" t="str">
            <v>Leif Haajanen</v>
          </cell>
          <cell r="B14">
            <v>53.505505873543271</v>
          </cell>
          <cell r="C14">
            <v>48.959168136886284</v>
          </cell>
          <cell r="D14">
            <v>48.33589779085554</v>
          </cell>
          <cell r="E14">
            <v>48.765452947304077</v>
          </cell>
          <cell r="F14">
            <v>49.891506187147293</v>
          </cell>
          <cell r="G14">
            <v>48.213080680390874</v>
          </cell>
          <cell r="H14">
            <v>47.942948646259147</v>
          </cell>
          <cell r="I14">
            <v>45.094112154905474</v>
          </cell>
          <cell r="J14">
            <v>44.781070807508549</v>
          </cell>
          <cell r="K14">
            <v>44.605973561306847</v>
          </cell>
          <cell r="L14">
            <v>37.528210404261188</v>
          </cell>
          <cell r="S14">
            <v>50.878626000618787</v>
          </cell>
        </row>
        <row r="15">
          <cell r="A15" t="str">
            <v>Tommi Oksanen</v>
          </cell>
          <cell r="B15">
            <v>57.9575683555042</v>
          </cell>
          <cell r="F15">
            <v>49.263933102178569</v>
          </cell>
          <cell r="G15"/>
          <cell r="H15"/>
          <cell r="I15"/>
          <cell r="S15">
            <v>50.238636176330743</v>
          </cell>
        </row>
        <row r="16">
          <cell r="A16" t="str">
            <v>Waldemar von Frenckell</v>
          </cell>
          <cell r="B16">
            <v>58.398484514741781</v>
          </cell>
          <cell r="C16">
            <v>53.245868604433248</v>
          </cell>
          <cell r="D16">
            <v>42.704714534001035</v>
          </cell>
          <cell r="E16">
            <v>42.704524913150486</v>
          </cell>
          <cell r="F16">
            <v>49.263398141581639</v>
          </cell>
          <cell r="G16">
            <v>41.202942510344315</v>
          </cell>
          <cell r="H16"/>
          <cell r="I16"/>
          <cell r="S16">
            <v>50.238090631362944</v>
          </cell>
        </row>
        <row r="17">
          <cell r="A17" t="str">
            <v>Samuel Suomalainen</v>
          </cell>
          <cell r="B17">
            <v>57.157911196289994</v>
          </cell>
          <cell r="C17">
            <v>49.472802113489131</v>
          </cell>
          <cell r="D17"/>
          <cell r="E17"/>
          <cell r="F17">
            <v>47.983820989400606</v>
          </cell>
          <cell r="G17"/>
          <cell r="H17"/>
          <cell r="I17"/>
          <cell r="S17">
            <v>48.933196625546636</v>
          </cell>
        </row>
        <row r="18">
          <cell r="A18" t="str">
            <v>Jaakko Ranta</v>
          </cell>
          <cell r="B18">
            <v>51.643518144172383</v>
          </cell>
          <cell r="C18"/>
          <cell r="D18"/>
          <cell r="E18"/>
          <cell r="F18">
            <v>43.896990422546523</v>
          </cell>
          <cell r="G18"/>
          <cell r="H18"/>
          <cell r="I18"/>
          <cell r="S18">
            <v>44.765506775516982</v>
          </cell>
        </row>
        <row r="19">
          <cell r="A19" t="str">
            <v>Roope Ruuhiala</v>
          </cell>
          <cell r="B19">
            <v>50.994727633000409</v>
          </cell>
          <cell r="C19"/>
          <cell r="D19"/>
          <cell r="E19"/>
          <cell r="F19">
            <v>43.345518488050345</v>
          </cell>
          <cell r="G19"/>
          <cell r="S19">
            <v>44.203123787923452</v>
          </cell>
        </row>
        <row r="20">
          <cell r="A20" t="str">
            <v>Eetu Petrelius</v>
          </cell>
          <cell r="B20">
            <v>52.600524556316095</v>
          </cell>
          <cell r="C20">
            <v>36.661535551696261</v>
          </cell>
          <cell r="D20"/>
          <cell r="E20"/>
          <cell r="F20">
            <v>40.167927048605556</v>
          </cell>
          <cell r="G20"/>
          <cell r="H20"/>
          <cell r="I20"/>
          <cell r="S20">
            <v>40.962662659653724</v>
          </cell>
        </row>
        <row r="21">
          <cell r="A21" t="str">
            <v>Severi Hölsö</v>
          </cell>
          <cell r="B21">
            <v>42.902304639622933</v>
          </cell>
          <cell r="F21">
            <v>36.466958943679494</v>
          </cell>
          <cell r="S21">
            <v>37.188469686917607</v>
          </cell>
        </row>
        <row r="22">
          <cell r="A22" t="str">
            <v>Henry Holm</v>
          </cell>
          <cell r="B22">
            <v>36.436828691845228</v>
          </cell>
          <cell r="F22">
            <v>30.971304388068443</v>
          </cell>
          <cell r="H22"/>
          <cell r="I22"/>
          <cell r="S22">
            <v>31.584081803443304</v>
          </cell>
        </row>
        <row r="23">
          <cell r="F23"/>
        </row>
        <row r="24">
          <cell r="F24"/>
        </row>
        <row r="25">
          <cell r="F25"/>
        </row>
        <row r="26">
          <cell r="F26"/>
        </row>
        <row r="27">
          <cell r="F27"/>
        </row>
        <row r="28">
          <cell r="F28"/>
        </row>
        <row r="29">
          <cell r="F29"/>
        </row>
        <row r="30">
          <cell r="F30"/>
        </row>
        <row r="31">
          <cell r="F31"/>
        </row>
        <row r="32">
          <cell r="F32"/>
        </row>
        <row r="33">
          <cell r="F33"/>
        </row>
        <row r="34">
          <cell r="F34"/>
        </row>
        <row r="35">
          <cell r="F35"/>
        </row>
        <row r="36">
          <cell r="F36"/>
        </row>
        <row r="37">
          <cell r="F37"/>
        </row>
        <row r="38">
          <cell r="F38"/>
        </row>
        <row r="39">
          <cell r="F39"/>
        </row>
        <row r="40">
          <cell r="F40"/>
        </row>
        <row r="41">
          <cell r="F41"/>
        </row>
        <row r="42">
          <cell r="F42"/>
        </row>
        <row r="43">
          <cell r="F43"/>
        </row>
        <row r="44">
          <cell r="F44"/>
        </row>
        <row r="45">
          <cell r="F45"/>
        </row>
        <row r="46">
          <cell r="F46"/>
        </row>
        <row r="47">
          <cell r="F47"/>
        </row>
        <row r="48">
          <cell r="F48"/>
        </row>
        <row r="49">
          <cell r="F49"/>
        </row>
        <row r="50">
          <cell r="F50"/>
        </row>
      </sheetData>
      <sheetData sheetId="1">
        <row r="1">
          <cell r="A1" t="str">
            <v>Kilpailija</v>
          </cell>
          <cell r="B1" t="str">
            <v>pisteet 1</v>
          </cell>
          <cell r="C1" t="str">
            <v>pisteet 2</v>
          </cell>
          <cell r="D1" t="str">
            <v>pisteet 3</v>
          </cell>
          <cell r="E1" t="str">
            <v>pisteet 4</v>
          </cell>
          <cell r="F1"/>
          <cell r="G1" t="str">
            <v>pisteet 5</v>
          </cell>
          <cell r="H1" t="str">
            <v xml:space="preserve">pisteet 6 </v>
          </cell>
          <cell r="I1" t="str">
            <v>pisteet 7</v>
          </cell>
          <cell r="J1" t="str">
            <v>pisteet 8</v>
          </cell>
          <cell r="K1" t="str">
            <v>pisteet 9</v>
          </cell>
          <cell r="L1" t="str">
            <v>pisteet 10</v>
          </cell>
          <cell r="M1" t="str">
            <v>pisteet 11</v>
          </cell>
          <cell r="N1" t="str">
            <v>pisteet 12</v>
          </cell>
          <cell r="O1" t="str">
            <v>pisteet 13</v>
          </cell>
          <cell r="P1" t="str">
            <v>pisteet 14</v>
          </cell>
          <cell r="Q1" t="str">
            <v>pisteet 15</v>
          </cell>
          <cell r="S1" t="str">
            <v>Lähtöpisteet 2023</v>
          </cell>
        </row>
        <row r="2">
          <cell r="A2" t="str">
            <v>Marie Fred</v>
          </cell>
          <cell r="B2">
            <v>85.26528991864113</v>
          </cell>
          <cell r="C2">
            <v>83.434351629813634</v>
          </cell>
          <cell r="D2">
            <v>83.035128223874622</v>
          </cell>
          <cell r="E2">
            <v>80.500302581747192</v>
          </cell>
          <cell r="F2">
            <v>83.058768088519145</v>
          </cell>
          <cell r="G2">
            <v>80.450487426044404</v>
          </cell>
          <cell r="H2">
            <v>80.198494584069167</v>
          </cell>
          <cell r="I2">
            <v>76.800312538128324</v>
          </cell>
          <cell r="J2">
            <v>76.291018858482005</v>
          </cell>
          <cell r="K2">
            <v>75.011571279922805</v>
          </cell>
          <cell r="L2">
            <v>72.102704417065084</v>
          </cell>
          <cell r="M2">
            <v>71.232288368995441</v>
          </cell>
          <cell r="N2">
            <v>68.712153052044044</v>
          </cell>
          <cell r="O2">
            <v>67.972144843598642</v>
          </cell>
          <cell r="S2">
            <v>89.999999999999986</v>
          </cell>
        </row>
        <row r="3">
          <cell r="A3" t="str">
            <v>Hilda Kukonlehto</v>
          </cell>
          <cell r="B3">
            <v>80.755218813534398</v>
          </cell>
          <cell r="C3">
            <v>80.304327748960162</v>
          </cell>
          <cell r="D3">
            <v>79.362792787824318</v>
          </cell>
          <cell r="E3">
            <v>77.39545137603011</v>
          </cell>
          <cell r="F3">
            <v>79.454447681587254</v>
          </cell>
          <cell r="G3">
            <v>67.20889078398487</v>
          </cell>
          <cell r="H3"/>
          <cell r="I3"/>
          <cell r="K3"/>
          <cell r="S3">
            <v>86.094466073971191</v>
          </cell>
        </row>
        <row r="4">
          <cell r="A4" t="str">
            <v>Satu Rautiainen</v>
          </cell>
          <cell r="B4">
            <v>92.267427774030679</v>
          </cell>
          <cell r="C4">
            <v>78.656956558724318</v>
          </cell>
          <cell r="D4">
            <v>78.551619312115122</v>
          </cell>
          <cell r="E4"/>
          <cell r="F4">
            <v>79.000734487542204</v>
          </cell>
          <cell r="G4"/>
          <cell r="H4"/>
          <cell r="I4"/>
          <cell r="J4"/>
          <cell r="S4">
            <v>85.602836010056251</v>
          </cell>
        </row>
        <row r="5">
          <cell r="A5" t="str">
            <v>Sofia Joronen</v>
          </cell>
          <cell r="B5">
            <v>80.61006538263365</v>
          </cell>
          <cell r="C5">
            <v>76.078177190101385</v>
          </cell>
          <cell r="D5">
            <v>75.157516782379687</v>
          </cell>
          <cell r="E5">
            <v>74.395226571271593</v>
          </cell>
          <cell r="F5">
            <v>76.560246481596579</v>
          </cell>
          <cell r="G5">
            <v>74.059635243138175</v>
          </cell>
          <cell r="H5">
            <v>69.540349885354061</v>
          </cell>
          <cell r="I5">
            <v>45.519478817306407</v>
          </cell>
          <cell r="J5"/>
          <cell r="S5">
            <v>82.958396108166269</v>
          </cell>
        </row>
        <row r="6">
          <cell r="A6" t="str">
            <v>Nella Keskinen</v>
          </cell>
          <cell r="B6">
            <v>78.59442502317917</v>
          </cell>
          <cell r="C6">
            <v>74.580079389343709</v>
          </cell>
          <cell r="D6">
            <v>74.105528753010574</v>
          </cell>
          <cell r="E6">
            <v>72.834446770874379</v>
          </cell>
          <cell r="F6">
            <v>75.028619984101951</v>
          </cell>
          <cell r="G6">
            <v>72.259868534710307</v>
          </cell>
          <cell r="H6">
            <v>67.568527008239627</v>
          </cell>
          <cell r="I6">
            <v>64.943929364640411</v>
          </cell>
          <cell r="J6"/>
          <cell r="K6"/>
          <cell r="S6">
            <v>81.298771387659841</v>
          </cell>
        </row>
        <row r="7">
          <cell r="A7" t="str">
            <v>Mari Tuokko</v>
          </cell>
          <cell r="B7">
            <v>78.00234722056905</v>
          </cell>
          <cell r="C7">
            <v>73.825135775038291</v>
          </cell>
          <cell r="D7">
            <v>72.052174776984003</v>
          </cell>
          <cell r="E7">
            <v>67.727971178576681</v>
          </cell>
          <cell r="F7">
            <v>72.901907237792003</v>
          </cell>
          <cell r="G7">
            <v>66.457928756540625</v>
          </cell>
          <cell r="H7">
            <v>66.134603551778042</v>
          </cell>
          <cell r="I7">
            <v>66.119040271853535</v>
          </cell>
          <cell r="J7">
            <v>64.191234808495167</v>
          </cell>
          <cell r="K7">
            <v>61.804565845409229</v>
          </cell>
          <cell r="L7">
            <v>61.105785932178733</v>
          </cell>
          <cell r="S7">
            <v>78.994328984132892</v>
          </cell>
        </row>
        <row r="8">
          <cell r="A8" t="str">
            <v>Katariina Nurmo</v>
          </cell>
          <cell r="B8">
            <v>73.054899827104194</v>
          </cell>
          <cell r="C8">
            <v>69.313266982124503</v>
          </cell>
          <cell r="D8">
            <v>65.557586541064381</v>
          </cell>
          <cell r="E8">
            <v>62.657816223688457</v>
          </cell>
          <cell r="F8">
            <v>67.645892393495387</v>
          </cell>
          <cell r="G8">
            <v>62.248205220070318</v>
          </cell>
          <cell r="H8">
            <v>58.323056010573382</v>
          </cell>
          <cell r="I8">
            <v>55.626659480214109</v>
          </cell>
          <cell r="J8">
            <v>49.533592178227927</v>
          </cell>
          <cell r="K8">
            <v>47.787013039561899</v>
          </cell>
          <cell r="S8">
            <v>73.299068304579393</v>
          </cell>
        </row>
        <row r="9">
          <cell r="A9" t="str">
            <v>Rafaela von Frenckell</v>
          </cell>
          <cell r="B9">
            <v>67.106272404104175</v>
          </cell>
          <cell r="C9">
            <v>66.858643224914033</v>
          </cell>
          <cell r="D9">
            <v>62.559815322302036</v>
          </cell>
          <cell r="E9">
            <v>61.987055798276209</v>
          </cell>
          <cell r="F9">
            <v>64.627946687399117</v>
          </cell>
          <cell r="G9">
            <v>61.2467424300931</v>
          </cell>
          <cell r="H9">
            <v>59.213224261198945</v>
          </cell>
          <cell r="I9">
            <v>58.461218654917133</v>
          </cell>
          <cell r="J9">
            <v>57.167999376601443</v>
          </cell>
          <cell r="K9">
            <v>56.503257166178109</v>
          </cell>
          <cell r="S9">
            <v>70.028912488408452</v>
          </cell>
        </row>
        <row r="10">
          <cell r="A10" t="str">
            <v>Caroline Sandelin</v>
          </cell>
          <cell r="B10">
            <v>61.012478889193993</v>
          </cell>
          <cell r="C10">
            <v>59.060335636083892</v>
          </cell>
          <cell r="D10">
            <v>58.446557803282069</v>
          </cell>
          <cell r="E10">
            <v>55.562142881448182</v>
          </cell>
          <cell r="F10">
            <v>58.520378802502037</v>
          </cell>
          <cell r="G10">
            <v>55.475998099326297</v>
          </cell>
          <cell r="H10">
            <v>52.033002899395548</v>
          </cell>
          <cell r="I10">
            <v>50.408689540246506</v>
          </cell>
          <cell r="J10">
            <v>46.263771911865575</v>
          </cell>
          <cell r="K10">
            <v>44.237244189119387</v>
          </cell>
          <cell r="S10">
            <v>63.410934371336943</v>
          </cell>
        </row>
        <row r="11">
          <cell r="A11" t="str">
            <v>Marjaana Nurmo</v>
          </cell>
          <cell r="B11">
            <v>58.299872119995044</v>
          </cell>
          <cell r="C11">
            <v>57.711660932629542</v>
          </cell>
          <cell r="D11">
            <v>54.320701828918303</v>
          </cell>
          <cell r="E11">
            <v>50.538903977381636</v>
          </cell>
          <cell r="F11">
            <v>55.217784714731131</v>
          </cell>
          <cell r="G11">
            <v>46.751584274624776</v>
          </cell>
          <cell r="H11">
            <v>39.780958717779342</v>
          </cell>
          <cell r="I11"/>
          <cell r="S11">
            <v>59.832342071694271</v>
          </cell>
        </row>
        <row r="12">
          <cell r="A12" t="str">
            <v>Henriikka Hölsö</v>
          </cell>
          <cell r="B12">
            <v>59.320487223031485</v>
          </cell>
          <cell r="C12">
            <v>52.139209701668982</v>
          </cell>
          <cell r="D12">
            <v>50.922800987651776</v>
          </cell>
          <cell r="E12">
            <v>50.240857782847726</v>
          </cell>
          <cell r="F12">
            <v>53.15583892379999</v>
          </cell>
          <cell r="G12"/>
          <cell r="H12"/>
          <cell r="I12"/>
          <cell r="S12">
            <v>57.598079206321316</v>
          </cell>
        </row>
        <row r="13">
          <cell r="A13" t="str">
            <v>Iiris Karppi</v>
          </cell>
          <cell r="B13">
            <v>55.415456432915967</v>
          </cell>
          <cell r="C13">
            <v>52.668849689289239</v>
          </cell>
          <cell r="D13">
            <v>48.99947244903742</v>
          </cell>
          <cell r="E13"/>
          <cell r="F13">
            <v>49.74319654756016</v>
          </cell>
          <cell r="G13"/>
          <cell r="H13"/>
          <cell r="I13"/>
          <cell r="S13">
            <v>53.900241868615375</v>
          </cell>
        </row>
        <row r="14">
          <cell r="A14" t="str">
            <v>Jutta Nurminen</v>
          </cell>
          <cell r="B14">
            <v>57.781567317953758</v>
          </cell>
          <cell r="C14"/>
          <cell r="D14"/>
          <cell r="E14"/>
          <cell r="F14">
            <v>49.114332220260692</v>
          </cell>
          <cell r="G14"/>
          <cell r="H14"/>
          <cell r="I14"/>
          <cell r="S14">
            <v>53.218823268755649</v>
          </cell>
        </row>
        <row r="15">
          <cell r="A15" t="str">
            <v>Kirsi Putila</v>
          </cell>
          <cell r="B15">
            <v>54.063265776938458</v>
          </cell>
          <cell r="C15">
            <v>47.664529634677535</v>
          </cell>
          <cell r="D15"/>
          <cell r="E15"/>
          <cell r="F15">
            <v>45.777507935227199</v>
          </cell>
          <cell r="G15"/>
          <cell r="H15"/>
          <cell r="I15"/>
          <cell r="S15">
            <v>49.603140149870995</v>
          </cell>
        </row>
        <row r="16">
          <cell r="A16" t="str">
            <v>Wilma Arrakoski</v>
          </cell>
          <cell r="B16">
            <v>51.426259194278032</v>
          </cell>
          <cell r="C16"/>
          <cell r="D16"/>
          <cell r="E16"/>
          <cell r="F16">
            <v>43.712320315136324</v>
          </cell>
          <cell r="I16"/>
          <cell r="S16">
            <v>47.365364535259268</v>
          </cell>
        </row>
        <row r="17">
          <cell r="A17" t="str">
            <v>Maija Rajala</v>
          </cell>
          <cell r="B17">
            <v>45.64490451707298</v>
          </cell>
          <cell r="C17"/>
          <cell r="D17"/>
          <cell r="F17">
            <v>38.79816883951203</v>
          </cell>
          <cell r="G17"/>
          <cell r="H17"/>
          <cell r="I17"/>
          <cell r="S17">
            <v>42.040536789983328</v>
          </cell>
        </row>
        <row r="18">
          <cell r="F18"/>
          <cell r="G18"/>
          <cell r="H18"/>
        </row>
        <row r="19">
          <cell r="F19"/>
        </row>
        <row r="20">
          <cell r="F20"/>
        </row>
        <row r="21">
          <cell r="F21"/>
        </row>
        <row r="22">
          <cell r="F22"/>
        </row>
        <row r="23">
          <cell r="F23"/>
        </row>
        <row r="24">
          <cell r="F24"/>
        </row>
        <row r="25">
          <cell r="F25"/>
        </row>
        <row r="26">
          <cell r="F26"/>
        </row>
        <row r="27">
          <cell r="F27"/>
        </row>
        <row r="28">
          <cell r="F28"/>
        </row>
        <row r="29">
          <cell r="F29"/>
        </row>
        <row r="30">
          <cell r="F30"/>
        </row>
        <row r="31">
          <cell r="F31"/>
        </row>
        <row r="32">
          <cell r="F32"/>
        </row>
        <row r="33">
          <cell r="F33"/>
        </row>
        <row r="34">
          <cell r="F34"/>
        </row>
        <row r="35">
          <cell r="F35"/>
        </row>
        <row r="36">
          <cell r="F36"/>
        </row>
        <row r="37">
          <cell r="F37"/>
        </row>
        <row r="38">
          <cell r="F38"/>
        </row>
        <row r="39">
          <cell r="F39"/>
        </row>
        <row r="40">
          <cell r="F40"/>
        </row>
        <row r="41">
          <cell r="F41"/>
        </row>
        <row r="42">
          <cell r="F42"/>
        </row>
        <row r="43">
          <cell r="F43"/>
        </row>
        <row r="44">
          <cell r="F44"/>
        </row>
        <row r="45">
          <cell r="F45"/>
        </row>
        <row r="46">
          <cell r="F46"/>
        </row>
        <row r="47">
          <cell r="F47"/>
        </row>
        <row r="48">
          <cell r="F48"/>
        </row>
        <row r="49">
          <cell r="F49"/>
        </row>
        <row r="50">
          <cell r="F50"/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iehet"/>
      <sheetName val="Naiset"/>
    </sheetNames>
    <sheetDataSet>
      <sheetData sheetId="0">
        <row r="2">
          <cell r="B2" t="str">
            <v>Petja Ylikylä</v>
          </cell>
          <cell r="C2">
            <v>2.4888888888888889</v>
          </cell>
          <cell r="D2">
            <v>82.075650628285928</v>
          </cell>
          <cell r="E2">
            <v>81.310163112379882</v>
          </cell>
        </row>
        <row r="3">
          <cell r="B3" t="str">
            <v>Antti Iivari</v>
          </cell>
          <cell r="C3">
            <v>2.5388888888888888</v>
          </cell>
          <cell r="D3">
            <v>90</v>
          </cell>
          <cell r="E3">
            <v>77.716147149863318</v>
          </cell>
        </row>
        <row r="4">
          <cell r="B4" t="str">
            <v>Mikko Hölsö</v>
          </cell>
          <cell r="C4">
            <v>2.557638888888889</v>
          </cell>
          <cell r="D4">
            <v>74.403725418370399</v>
          </cell>
          <cell r="E4">
            <v>75.16829849715748</v>
          </cell>
        </row>
        <row r="5">
          <cell r="B5" t="str">
            <v>Joona Huila</v>
          </cell>
          <cell r="C5">
            <v>2.8895833333333329</v>
          </cell>
          <cell r="D5">
            <v>73.312910850394488</v>
          </cell>
          <cell r="E5">
            <v>64.782372686893027</v>
          </cell>
        </row>
        <row r="6">
          <cell r="B6" t="str">
            <v>Niko Latva</v>
          </cell>
          <cell r="C6">
            <v>3.0555555555555554</v>
          </cell>
          <cell r="D6">
            <v>66.598093101317701</v>
          </cell>
          <cell r="E6">
            <v>59.607741394384675</v>
          </cell>
        </row>
        <row r="7">
          <cell r="B7" t="str">
            <v>Markus Salo</v>
          </cell>
          <cell r="C7">
            <v>3.1743055555555557</v>
          </cell>
          <cell r="D7">
            <v>65.921503348384249</v>
          </cell>
          <cell r="E7">
            <v>55.784001645246839</v>
          </cell>
        </row>
        <row r="8">
          <cell r="B8" t="str">
            <v>Pontus Fred</v>
          </cell>
          <cell r="C8">
            <v>3.3368055555555554</v>
          </cell>
          <cell r="D8">
            <v>0</v>
          </cell>
          <cell r="E8">
            <v>51.551151072956117</v>
          </cell>
        </row>
      </sheetData>
      <sheetData sheetId="1">
        <row r="2">
          <cell r="B2" t="str">
            <v>Satu Rautiainen</v>
          </cell>
          <cell r="C2">
            <v>2.8249999999999997</v>
          </cell>
          <cell r="D2">
            <v>85.602836010056251</v>
          </cell>
          <cell r="E2">
            <v>82.648740314799383</v>
          </cell>
        </row>
        <row r="3">
          <cell r="B3" t="str">
            <v>Marie Fred</v>
          </cell>
          <cell r="C3">
            <v>2.8513888888888892</v>
          </cell>
          <cell r="D3">
            <v>89.999999999999986</v>
          </cell>
          <cell r="E3">
            <v>80.860298868873926</v>
          </cell>
        </row>
        <row r="4">
          <cell r="B4" t="str">
            <v>Mari Tuokko</v>
          </cell>
          <cell r="C4">
            <v>2.8638888888888889</v>
          </cell>
          <cell r="D4">
            <v>78.994328984132892</v>
          </cell>
          <cell r="E4">
            <v>79.488287757174788</v>
          </cell>
        </row>
        <row r="5">
          <cell r="B5" t="str">
            <v>Henna Autio</v>
          </cell>
          <cell r="C5">
            <v>2.8715277777777781</v>
          </cell>
          <cell r="D5">
            <v>0</v>
          </cell>
          <cell r="E5">
            <v>78.260461974747585</v>
          </cell>
        </row>
        <row r="6">
          <cell r="B6" t="str">
            <v>Julia Koivisto</v>
          </cell>
          <cell r="C6">
            <v>2.8812500000000001</v>
          </cell>
          <cell r="D6">
            <v>0</v>
          </cell>
          <cell r="E6">
            <v>76.983447052440027</v>
          </cell>
        </row>
        <row r="7">
          <cell r="B7" t="str">
            <v>Rafaela von Frenckell</v>
          </cell>
          <cell r="C7">
            <v>2.8874999999999997</v>
          </cell>
          <cell r="D7">
            <v>70.028912488408452</v>
          </cell>
          <cell r="E7">
            <v>75.806068632892291</v>
          </cell>
        </row>
        <row r="8">
          <cell r="B8" t="str">
            <v>Katariina Nurmo</v>
          </cell>
          <cell r="C8">
            <v>3.0756944444444443</v>
          </cell>
          <cell r="D8">
            <v>73.299068304579393</v>
          </cell>
          <cell r="E8">
            <v>70.218772845012111</v>
          </cell>
        </row>
        <row r="9">
          <cell r="B9" t="str">
            <v>Nella Keskinen</v>
          </cell>
          <cell r="C9">
            <v>3.1652777777777779</v>
          </cell>
          <cell r="D9">
            <v>81.298771387659841</v>
          </cell>
          <cell r="E9">
            <v>67.309402475987511</v>
          </cell>
        </row>
        <row r="10">
          <cell r="B10" t="str">
            <v>Marjaana Nurmo</v>
          </cell>
          <cell r="C10">
            <v>3.275694444444444</v>
          </cell>
          <cell r="D10">
            <v>59.832342071694271</v>
          </cell>
          <cell r="E10">
            <v>64.149579826275925</v>
          </cell>
        </row>
        <row r="11">
          <cell r="B11" t="str">
            <v>Caroline Sandelin</v>
          </cell>
          <cell r="C11">
            <v>3.463194444444444</v>
          </cell>
          <cell r="D11">
            <v>63.410934371336943</v>
          </cell>
          <cell r="E11">
            <v>59.833743652603978</v>
          </cell>
        </row>
        <row r="12">
          <cell r="B12" t="str">
            <v>Sanna Öhrnberg</v>
          </cell>
          <cell r="C12">
            <v>3.588888888888889</v>
          </cell>
          <cell r="D12">
            <v>0</v>
          </cell>
          <cell r="E12">
            <v>56.924959587950539</v>
          </cell>
        </row>
        <row r="13">
          <cell r="B13" t="str">
            <v>Kirsi Putila</v>
          </cell>
          <cell r="C13">
            <v>3.661805555555556</v>
          </cell>
          <cell r="D13">
            <v>49.603140149870995</v>
          </cell>
          <cell r="E13">
            <v>54.994405974875946</v>
          </cell>
        </row>
        <row r="14">
          <cell r="B14" t="str">
            <v>Pauliina Nurmo</v>
          </cell>
          <cell r="C14">
            <v>3.7409722222222221</v>
          </cell>
          <cell r="D14">
            <v>0</v>
          </cell>
          <cell r="E14">
            <v>53.050457445797903</v>
          </cell>
        </row>
        <row r="15">
          <cell r="B15" t="str">
            <v>Sofie von Frenckell</v>
          </cell>
          <cell r="D15">
            <v>0</v>
          </cell>
          <cell r="E15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iehet"/>
      <sheetName val="Naiset"/>
    </sheetNames>
    <sheetDataSet>
      <sheetData sheetId="0">
        <row r="2">
          <cell r="B2" t="str">
            <v>Antti Iivari</v>
          </cell>
          <cell r="C2">
            <v>2.026388888888889</v>
          </cell>
          <cell r="D2">
            <v>90</v>
          </cell>
          <cell r="E2">
            <v>47.020219328307057</v>
          </cell>
        </row>
        <row r="3">
          <cell r="B3" t="str">
            <v>Pontus Fred</v>
          </cell>
          <cell r="C3">
            <v>2.2083333333333335</v>
          </cell>
          <cell r="D3">
            <v>0</v>
          </cell>
          <cell r="E3">
            <v>39.910259433962267</v>
          </cell>
        </row>
        <row r="4">
          <cell r="B4" t="str">
            <v>Juha Vepsäläinen</v>
          </cell>
          <cell r="C4">
            <v>3.4173611111111111</v>
          </cell>
          <cell r="D4">
            <v>0</v>
          </cell>
          <cell r="E4">
            <v>23.699298922983132</v>
          </cell>
        </row>
      </sheetData>
      <sheetData sheetId="1">
        <row r="2">
          <cell r="B2" t="str">
            <v>Marie Fred</v>
          </cell>
          <cell r="C2">
            <v>1.8013888888888889</v>
          </cell>
          <cell r="D2">
            <v>89.999999999999986</v>
          </cell>
          <cell r="E2">
            <v>88.590744217813892</v>
          </cell>
        </row>
        <row r="3">
          <cell r="B3" t="str">
            <v>Mari Tuokko</v>
          </cell>
          <cell r="C3">
            <v>2.1243055555555554</v>
          </cell>
          <cell r="D3">
            <v>78.994328984132892</v>
          </cell>
          <cell r="E3">
            <v>72.870303624053278</v>
          </cell>
        </row>
        <row r="4">
          <cell r="B4" t="str">
            <v>Katariina Nurmo</v>
          </cell>
          <cell r="C4">
            <v>2.192361111111111</v>
          </cell>
          <cell r="D4">
            <v>73.299068304579393</v>
          </cell>
          <cell r="E4">
            <v>68.424493845723362</v>
          </cell>
        </row>
        <row r="5">
          <cell r="B5" t="str">
            <v>Marjaana Nurmo</v>
          </cell>
          <cell r="C5">
            <v>2.3333333333333335</v>
          </cell>
          <cell r="D5">
            <v>59.832342071694271</v>
          </cell>
          <cell r="E5">
            <v>62.238689094023343</v>
          </cell>
        </row>
        <row r="6">
          <cell r="B6" t="str">
            <v>Kirsi Putila</v>
          </cell>
          <cell r="C6">
            <v>2.442361111111111</v>
          </cell>
          <cell r="D6">
            <v>49.603140149870995</v>
          </cell>
          <cell r="E6">
            <v>57.50010339519141</v>
          </cell>
        </row>
        <row r="7">
          <cell r="B7" t="str">
            <v>Pauliina Nurmo</v>
          </cell>
          <cell r="C7">
            <v>2.5541666666666667</v>
          </cell>
          <cell r="D7">
            <v>0</v>
          </cell>
          <cell r="E7">
            <v>53.108681872174508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iehet"/>
      <sheetName val="Naiset"/>
    </sheetNames>
    <sheetDataSet>
      <sheetData sheetId="0">
        <row r="2">
          <cell r="B2" t="str">
            <v>Petja Ylikylä</v>
          </cell>
          <cell r="C2">
            <v>3.2979166666666671</v>
          </cell>
          <cell r="D2">
            <v>82.075650628285928</v>
          </cell>
          <cell r="E2">
            <v>58.095309856254318</v>
          </cell>
        </row>
        <row r="3">
          <cell r="B3" t="str">
            <v>Antti Iivari</v>
          </cell>
          <cell r="C3">
            <v>3.3826388888888892</v>
          </cell>
          <cell r="D3">
            <v>90</v>
          </cell>
          <cell r="E3">
            <v>52.392225317039703</v>
          </cell>
        </row>
        <row r="4">
          <cell r="B4" t="str">
            <v>Pontus Fred</v>
          </cell>
          <cell r="C4">
            <v>4.8243055555555552</v>
          </cell>
          <cell r="D4">
            <v>0</v>
          </cell>
          <cell r="E4">
            <v>33.757079679177927</v>
          </cell>
        </row>
      </sheetData>
      <sheetData sheetId="1">
        <row r="2">
          <cell r="B2" t="str">
            <v>Marie Fred</v>
          </cell>
          <cell r="C2">
            <v>2.9784722222222224</v>
          </cell>
          <cell r="D2">
            <v>89.999999999999986</v>
          </cell>
          <cell r="E2">
            <v>91.794492767012528</v>
          </cell>
        </row>
        <row r="3">
          <cell r="B3" t="str">
            <v>Mari Tuokko</v>
          </cell>
          <cell r="C3">
            <v>3.1347222222222224</v>
          </cell>
          <cell r="D3">
            <v>78.994328984132892</v>
          </cell>
          <cell r="E3">
            <v>83.948290373793171</v>
          </cell>
        </row>
        <row r="4">
          <cell r="B4" t="str">
            <v>Katariina Nurmo</v>
          </cell>
          <cell r="C4">
            <v>3.4472222222222224</v>
          </cell>
          <cell r="D4">
            <v>73.299068304579393</v>
          </cell>
          <cell r="E4">
            <v>73.3639375537647</v>
          </cell>
        </row>
        <row r="5">
          <cell r="B5" t="str">
            <v>Marjaana Nurmo</v>
          </cell>
          <cell r="C5">
            <v>3.9805555555555556</v>
          </cell>
          <cell r="D5">
            <v>59.832342071694271</v>
          </cell>
          <cell r="E5">
            <v>60.958581522413397</v>
          </cell>
        </row>
        <row r="6">
          <cell r="B6" t="str">
            <v>Pauliina Nurmo</v>
          </cell>
          <cell r="C6">
            <v>4.208333333333333</v>
          </cell>
          <cell r="D6">
            <v>0</v>
          </cell>
          <cell r="E6">
            <v>55.222870058755653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iehet"/>
      <sheetName val="Naiset"/>
    </sheetNames>
    <sheetDataSet>
      <sheetData sheetId="0">
        <row r="2">
          <cell r="B2" t="str">
            <v>Martin Jansson</v>
          </cell>
          <cell r="C2">
            <v>4.4458333333333337</v>
          </cell>
          <cell r="D2">
            <v>0</v>
          </cell>
          <cell r="E2">
            <v>75.398931772026771</v>
          </cell>
          <cell r="F2">
            <v>81.430846313788919</v>
          </cell>
        </row>
        <row r="3">
          <cell r="B3" t="str">
            <v>Johan Runesson</v>
          </cell>
          <cell r="C3">
            <v>4.5701388888888888</v>
          </cell>
          <cell r="D3">
            <v>0</v>
          </cell>
          <cell r="E3">
            <v>72.431266021798962</v>
          </cell>
          <cell r="F3">
            <v>78.225767303542881</v>
          </cell>
        </row>
        <row r="4">
          <cell r="B4" t="str">
            <v>Antti Iivari</v>
          </cell>
          <cell r="C4">
            <v>4.5979166666666664</v>
          </cell>
          <cell r="D4">
            <v>90</v>
          </cell>
          <cell r="E4">
            <v>71.082368550732895</v>
          </cell>
          <cell r="F4">
            <v>76.768958034791538</v>
          </cell>
        </row>
        <row r="5">
          <cell r="B5" t="str">
            <v>Jonny Donner</v>
          </cell>
          <cell r="C5">
            <v>4.9937499999999995</v>
          </cell>
          <cell r="D5">
            <v>0</v>
          </cell>
          <cell r="E5">
            <v>64.608894821213482</v>
          </cell>
          <cell r="F5">
            <v>69.777606406910564</v>
          </cell>
        </row>
        <row r="6">
          <cell r="B6" t="str">
            <v>Petja Ylikylä</v>
          </cell>
          <cell r="C6">
            <v>5.0826388888888889</v>
          </cell>
          <cell r="D6">
            <v>82.075650628285928</v>
          </cell>
          <cell r="E6">
            <v>62.654565260867557</v>
          </cell>
          <cell r="F6">
            <v>67.666930481736969</v>
          </cell>
        </row>
        <row r="7">
          <cell r="B7" t="str">
            <v>Pontus Fred</v>
          </cell>
          <cell r="C7">
            <v>5.7201388888888891</v>
          </cell>
          <cell r="D7">
            <v>0</v>
          </cell>
          <cell r="E7">
            <v>54.939293872676124</v>
          </cell>
          <cell r="F7">
            <v>59.334437382490215</v>
          </cell>
        </row>
        <row r="8">
          <cell r="B8" t="str">
            <v>Robert Johansson</v>
          </cell>
          <cell r="C8">
            <v>5.7465277777777777</v>
          </cell>
          <cell r="D8">
            <v>0</v>
          </cell>
          <cell r="E8">
            <v>53.957844605942825</v>
          </cell>
          <cell r="F8">
            <v>58.274472174418257</v>
          </cell>
        </row>
        <row r="9">
          <cell r="B9" t="str">
            <v>Roope Ruuhiala</v>
          </cell>
          <cell r="C9">
            <v>6.1631944444444438</v>
          </cell>
          <cell r="D9">
            <v>44.203123787923452</v>
          </cell>
          <cell r="E9">
            <v>49.630125588633284</v>
          </cell>
          <cell r="F9">
            <v>53.600535635723951</v>
          </cell>
        </row>
        <row r="10">
          <cell r="B10" t="str">
            <v>Markus Salo</v>
          </cell>
          <cell r="C10">
            <v>6.3381944444444445</v>
          </cell>
          <cell r="D10">
            <v>65.921503348384249</v>
          </cell>
          <cell r="E10">
            <v>47.598725220123143</v>
          </cell>
          <cell r="F10">
            <v>51.406623237733001</v>
          </cell>
        </row>
        <row r="11">
          <cell r="B11" t="str">
            <v>Felix Persson</v>
          </cell>
          <cell r="C11">
            <v>6.4652777777777777</v>
          </cell>
          <cell r="D11">
            <v>0</v>
          </cell>
          <cell r="E11">
            <v>46.015012413427222</v>
          </cell>
          <cell r="F11">
            <v>49.6962134065014</v>
          </cell>
        </row>
        <row r="12">
          <cell r="B12" t="str">
            <v>Ilari Visuri</v>
          </cell>
          <cell r="C12">
            <v>6.5354166666666664</v>
          </cell>
          <cell r="D12">
            <v>0</v>
          </cell>
          <cell r="E12">
            <v>44.880030395701951</v>
          </cell>
          <cell r="F12">
            <v>48.47043282735811</v>
          </cell>
        </row>
        <row r="13">
          <cell r="B13" t="str">
            <v>Waldemar von Frenckell</v>
          </cell>
          <cell r="C13">
            <v>8.2409722222222221</v>
          </cell>
          <cell r="D13">
            <v>50.238090631362944</v>
          </cell>
          <cell r="E13">
            <v>35.083185854798565</v>
          </cell>
          <cell r="F13">
            <v>37.889840723182452</v>
          </cell>
        </row>
        <row r="14">
          <cell r="B14" t="str">
            <v>Adam Aili</v>
          </cell>
          <cell r="C14">
            <v>8.2729166666666671</v>
          </cell>
          <cell r="D14">
            <v>0</v>
          </cell>
          <cell r="E14">
            <v>34.441229499188964</v>
          </cell>
          <cell r="F14">
            <v>37.196527859124082</v>
          </cell>
        </row>
        <row r="15">
          <cell r="B15" t="str">
            <v>Mikael Donner</v>
          </cell>
          <cell r="D15">
            <v>0</v>
          </cell>
          <cell r="E15" t="e">
            <v>#DIV/0!</v>
          </cell>
          <cell r="F15" t="e">
            <v>#DIV/0!</v>
          </cell>
        </row>
        <row r="16">
          <cell r="B16" t="str">
            <v>Mikael Korkiakoski</v>
          </cell>
          <cell r="D16">
            <v>0</v>
          </cell>
          <cell r="E16" t="e">
            <v>#DIV/0!</v>
          </cell>
          <cell r="F16" t="e">
            <v>#DIV/0!</v>
          </cell>
        </row>
      </sheetData>
      <sheetData sheetId="1">
        <row r="2">
          <cell r="B2" t="str">
            <v>Karin Stenback</v>
          </cell>
          <cell r="C2">
            <v>4.4243055555555557</v>
          </cell>
          <cell r="D2">
            <v>0</v>
          </cell>
          <cell r="E2">
            <v>86.193694102299489</v>
          </cell>
          <cell r="F2">
            <v>93.08918963048346</v>
          </cell>
        </row>
        <row r="3">
          <cell r="B3" t="str">
            <v>Marie Fred</v>
          </cell>
          <cell r="C3">
            <v>4.6208333333333336</v>
          </cell>
          <cell r="D3">
            <v>89.999999999999986</v>
          </cell>
          <cell r="E3">
            <v>81.289889502384099</v>
          </cell>
          <cell r="F3">
            <v>87.793080662574837</v>
          </cell>
        </row>
        <row r="4">
          <cell r="B4" t="str">
            <v>Julia Davidsson</v>
          </cell>
          <cell r="C4">
            <v>5.1499999999999995</v>
          </cell>
          <cell r="D4">
            <v>0</v>
          </cell>
          <cell r="E4">
            <v>71.826567471949517</v>
          </cell>
          <cell r="F4">
            <v>77.572692869705477</v>
          </cell>
        </row>
        <row r="5">
          <cell r="B5" t="str">
            <v>Nina Hallor</v>
          </cell>
          <cell r="C5">
            <v>5.3194444444444446</v>
          </cell>
          <cell r="D5">
            <v>0</v>
          </cell>
          <cell r="E5">
            <v>68.463279894920532</v>
          </cell>
          <cell r="F5">
            <v>73.940342286514181</v>
          </cell>
        </row>
        <row r="6">
          <cell r="B6" t="str">
            <v>Hilda Kukonlehto</v>
          </cell>
          <cell r="C6">
            <v>5.489583333333333</v>
          </cell>
          <cell r="D6">
            <v>86.094466073971191</v>
          </cell>
          <cell r="E6">
            <v>65.299383126907657</v>
          </cell>
          <cell r="F6">
            <v>70.523333777060273</v>
          </cell>
        </row>
        <row r="7">
          <cell r="B7" t="str">
            <v>Rafaela von Frenckell</v>
          </cell>
          <cell r="C7">
            <v>5.5715277777777779</v>
          </cell>
          <cell r="D7">
            <v>70.028912488408452</v>
          </cell>
          <cell r="E7">
            <v>63.312292564043226</v>
          </cell>
          <cell r="F7">
            <v>68.377275969166689</v>
          </cell>
        </row>
        <row r="8">
          <cell r="B8" t="str">
            <v>Nella Keskinen</v>
          </cell>
          <cell r="C8">
            <v>5.646527777777778</v>
          </cell>
          <cell r="D8">
            <v>81.298771387659841</v>
          </cell>
          <cell r="E8">
            <v>61.458298224625828</v>
          </cell>
          <cell r="F8">
            <v>66.3749620825959</v>
          </cell>
        </row>
        <row r="9">
          <cell r="B9" t="str">
            <v>Caroline Sandelin</v>
          </cell>
          <cell r="C9">
            <v>6.0194444444444448</v>
          </cell>
          <cell r="D9">
            <v>63.410934371336943</v>
          </cell>
          <cell r="E9">
            <v>56.700544818590942</v>
          </cell>
          <cell r="F9">
            <v>61.236588404078219</v>
          </cell>
        </row>
        <row r="10">
          <cell r="B10" t="str">
            <v>Marjaana Nurmo</v>
          </cell>
          <cell r="C10">
            <v>6.0986111111111114</v>
          </cell>
          <cell r="D10">
            <v>59.832342071694271</v>
          </cell>
          <cell r="E10">
            <v>55.026556833370535</v>
          </cell>
          <cell r="F10">
            <v>59.428681380040182</v>
          </cell>
        </row>
        <row r="11">
          <cell r="B11" t="str">
            <v>Linda Lönnberg</v>
          </cell>
          <cell r="C11">
            <v>6.4868055555555557</v>
          </cell>
          <cell r="D11">
            <v>0</v>
          </cell>
          <cell r="E11">
            <v>50.851741969143973</v>
          </cell>
          <cell r="F11">
            <v>54.919881326675494</v>
          </cell>
        </row>
        <row r="12">
          <cell r="B12" t="str">
            <v>Emmi Kiljunen</v>
          </cell>
          <cell r="C12">
            <v>8.6284722222222232</v>
          </cell>
          <cell r="D12">
            <v>0</v>
          </cell>
          <cell r="E12">
            <v>37.566923248039231</v>
          </cell>
          <cell r="F12">
            <v>40.572277107882371</v>
          </cell>
        </row>
        <row r="13">
          <cell r="B13" t="str">
            <v>Sanna Öhrnberg</v>
          </cell>
          <cell r="D13">
            <v>0</v>
          </cell>
          <cell r="E13" t="e">
            <v>#DIV/0!</v>
          </cell>
          <cell r="F13" t="e">
            <v>#DIV/0!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iehet"/>
      <sheetName val="Naiset"/>
    </sheetNames>
    <sheetDataSet>
      <sheetData sheetId="0">
        <row r="2">
          <cell r="B2" t="str">
            <v>Johan Ek-Larsson</v>
          </cell>
          <cell r="C2">
            <v>4.3090277777777777</v>
          </cell>
          <cell r="D2">
            <v>0</v>
          </cell>
          <cell r="E2">
            <v>82.097836742924898</v>
          </cell>
          <cell r="F2">
            <v>88.665663682358897</v>
          </cell>
        </row>
        <row r="3">
          <cell r="B3" t="str">
            <v>Martin Jansson</v>
          </cell>
          <cell r="C3">
            <v>4.6000000000000005</v>
          </cell>
          <cell r="D3">
            <v>0</v>
          </cell>
          <cell r="E3">
            <v>76.477503339022221</v>
          </cell>
          <cell r="F3">
            <v>82.595703606143999</v>
          </cell>
        </row>
        <row r="4">
          <cell r="B4" t="str">
            <v>Petja Ylikylä</v>
          </cell>
          <cell r="C4">
            <v>4.6312500000000005</v>
          </cell>
          <cell r="D4">
            <v>82.075650628285928</v>
          </cell>
          <cell r="E4">
            <v>75.537095103541361</v>
          </cell>
          <cell r="F4">
            <v>81.580062711824681</v>
          </cell>
        </row>
        <row r="5">
          <cell r="B5" t="str">
            <v>Johan Runesson</v>
          </cell>
          <cell r="C5">
            <v>4.770833333333333</v>
          </cell>
          <cell r="D5">
            <v>0</v>
          </cell>
          <cell r="E5">
            <v>72.915108060167626</v>
          </cell>
          <cell r="F5">
            <v>78.748316704981036</v>
          </cell>
        </row>
        <row r="6">
          <cell r="B6" t="str">
            <v>Gustav Hinder</v>
          </cell>
          <cell r="C6">
            <v>4.7993055555555557</v>
          </cell>
          <cell r="D6">
            <v>0</v>
          </cell>
          <cell r="E6">
            <v>72.073028143710857</v>
          </cell>
          <cell r="F6">
            <v>77.838870395207735</v>
          </cell>
        </row>
        <row r="7">
          <cell r="B7" t="str">
            <v>Mikko Hölsö</v>
          </cell>
          <cell r="C7">
            <v>5.0062500000000005</v>
          </cell>
          <cell r="D7">
            <v>74.403725418370399</v>
          </cell>
          <cell r="E7">
            <v>68.701151703290293</v>
          </cell>
          <cell r="F7">
            <v>74.197243839553522</v>
          </cell>
        </row>
        <row r="8">
          <cell r="B8" t="str">
            <v>Joona Huila</v>
          </cell>
          <cell r="C8">
            <v>5.1083333333333334</v>
          </cell>
          <cell r="D8">
            <v>73.312910850394488</v>
          </cell>
          <cell r="E8">
            <v>66.943516552046503</v>
          </cell>
          <cell r="F8">
            <v>72.298997876210223</v>
          </cell>
        </row>
        <row r="9">
          <cell r="B9" t="str">
            <v>Jonas Falck Weber</v>
          </cell>
          <cell r="C9">
            <v>5.1902777777777773</v>
          </cell>
          <cell r="D9">
            <v>0</v>
          </cell>
          <cell r="E9">
            <v>65.507949275446649</v>
          </cell>
          <cell r="F9">
            <v>70.748585217482386</v>
          </cell>
        </row>
        <row r="10">
          <cell r="B10" t="str">
            <v>Antti Iivari</v>
          </cell>
          <cell r="C10">
            <v>5.3131944444444441</v>
          </cell>
          <cell r="D10">
            <v>90</v>
          </cell>
          <cell r="E10">
            <v>63.622574567053</v>
          </cell>
          <cell r="F10">
            <v>68.712380532417242</v>
          </cell>
        </row>
        <row r="11">
          <cell r="B11" t="str">
            <v>Anton Berneving</v>
          </cell>
          <cell r="C11">
            <v>5.4729166666666664</v>
          </cell>
          <cell r="D11">
            <v>0</v>
          </cell>
          <cell r="E11">
            <v>61.406702593624729</v>
          </cell>
          <cell r="F11">
            <v>66.319238801114707</v>
          </cell>
        </row>
        <row r="12">
          <cell r="B12" t="str">
            <v>Johan Hagströmer</v>
          </cell>
          <cell r="C12">
            <v>5.4854166666666666</v>
          </cell>
          <cell r="D12">
            <v>0</v>
          </cell>
          <cell r="E12">
            <v>60.908485665045035</v>
          </cell>
          <cell r="F12">
            <v>65.781164518248644</v>
          </cell>
        </row>
        <row r="13">
          <cell r="B13" t="str">
            <v>Anders Davidsson</v>
          </cell>
          <cell r="C13">
            <v>5.552083333333333</v>
          </cell>
          <cell r="D13">
            <v>0</v>
          </cell>
          <cell r="E13">
            <v>59.82314363927766</v>
          </cell>
          <cell r="F13">
            <v>64.608995130419871</v>
          </cell>
        </row>
        <row r="14">
          <cell r="B14" t="str">
            <v>Samu Heiska</v>
          </cell>
          <cell r="C14">
            <v>5.573611111111112</v>
          </cell>
          <cell r="D14">
            <v>66.410051135209741</v>
          </cell>
          <cell r="E14">
            <v>59.239464057296161</v>
          </cell>
          <cell r="F14">
            <v>63.978621181879859</v>
          </cell>
        </row>
        <row r="15">
          <cell r="B15" t="str">
            <v>Lasse Falck Weber</v>
          </cell>
          <cell r="C15">
            <v>5.6062500000000002</v>
          </cell>
          <cell r="D15">
            <v>0</v>
          </cell>
          <cell r="E15">
            <v>58.54401630765431</v>
          </cell>
          <cell r="F15">
            <v>63.227537612266659</v>
          </cell>
        </row>
        <row r="16">
          <cell r="B16" t="str">
            <v>Pontus Jansson</v>
          </cell>
          <cell r="C16">
            <v>5.6590277777777773</v>
          </cell>
          <cell r="D16">
            <v>0</v>
          </cell>
          <cell r="E16">
            <v>57.650723865446984</v>
          </cell>
          <cell r="F16">
            <v>62.26278177468275</v>
          </cell>
        </row>
        <row r="17">
          <cell r="B17" t="str">
            <v>Olof Ljunggren</v>
          </cell>
          <cell r="C17">
            <v>5.6597222222222223</v>
          </cell>
          <cell r="D17">
            <v>0</v>
          </cell>
          <cell r="E17">
            <v>57.296399252437006</v>
          </cell>
          <cell r="F17">
            <v>61.880111192631972</v>
          </cell>
        </row>
        <row r="18">
          <cell r="B18" t="str">
            <v>Albin Axelsson</v>
          </cell>
          <cell r="C18">
            <v>5.6701388888888893</v>
          </cell>
          <cell r="D18">
            <v>0</v>
          </cell>
          <cell r="E18">
            <v>56.844526519925992</v>
          </cell>
          <cell r="F18">
            <v>61.392088641520075</v>
          </cell>
        </row>
        <row r="19">
          <cell r="B19" t="str">
            <v>Markus Salo</v>
          </cell>
          <cell r="C19">
            <v>5.7131944444444445</v>
          </cell>
          <cell r="D19">
            <v>65.921503348384249</v>
          </cell>
          <cell r="E19">
            <v>56.072136156925971</v>
          </cell>
          <cell r="F19">
            <v>60.55790704948005</v>
          </cell>
        </row>
        <row r="20">
          <cell r="B20" t="str">
            <v>Niko Latva</v>
          </cell>
          <cell r="C20">
            <v>5.8513888888888888</v>
          </cell>
          <cell r="D20">
            <v>66.598093101317701</v>
          </cell>
          <cell r="E20">
            <v>54.411983063240463</v>
          </cell>
          <cell r="F20">
            <v>58.764941708299702</v>
          </cell>
        </row>
        <row r="21">
          <cell r="B21" t="str">
            <v>Elias Hinge Krogsgaard</v>
          </cell>
          <cell r="C21">
            <v>6.0493055555555557</v>
          </cell>
          <cell r="D21">
            <v>0</v>
          </cell>
          <cell r="E21">
            <v>52.306884906290705</v>
          </cell>
          <cell r="F21">
            <v>56.491435698793964</v>
          </cell>
        </row>
        <row r="22">
          <cell r="B22" t="str">
            <v>Jacob Serup Kirkeby</v>
          </cell>
          <cell r="C22">
            <v>6.0548611111111112</v>
          </cell>
          <cell r="D22">
            <v>0</v>
          </cell>
          <cell r="E22">
            <v>51.934302046855422</v>
          </cell>
          <cell r="F22">
            <v>56.089046210603861</v>
          </cell>
        </row>
        <row r="23">
          <cell r="B23" t="str">
            <v>Pontus Fred</v>
          </cell>
          <cell r="C23">
            <v>6.0604166666666659</v>
          </cell>
          <cell r="D23">
            <v>0</v>
          </cell>
          <cell r="E23">
            <v>51.562402277342343</v>
          </cell>
          <cell r="F23">
            <v>55.687394459529735</v>
          </cell>
        </row>
        <row r="24">
          <cell r="B24" t="str">
            <v>Valtteri Rantala</v>
          </cell>
          <cell r="C24">
            <v>6.0805555555555557</v>
          </cell>
          <cell r="D24">
            <v>63.2661242690451</v>
          </cell>
          <cell r="E24">
            <v>51.068409068318964</v>
          </cell>
          <cell r="F24">
            <v>55.153881793784485</v>
          </cell>
        </row>
        <row r="25">
          <cell r="B25" t="str">
            <v>Roope Ruuhiala</v>
          </cell>
          <cell r="C25">
            <v>6.5902777777777777</v>
          </cell>
          <cell r="D25">
            <v>44.203123787923452</v>
          </cell>
          <cell r="E25">
            <v>46.820326125398836</v>
          </cell>
          <cell r="F25">
            <v>50.565952215430748</v>
          </cell>
        </row>
        <row r="26">
          <cell r="B26" t="str">
            <v>Christian Bertel Andersen</v>
          </cell>
          <cell r="C26">
            <v>7.5270833333333336</v>
          </cell>
          <cell r="D26">
            <v>0</v>
          </cell>
          <cell r="E26">
            <v>40.732060158489631</v>
          </cell>
          <cell r="F26">
            <v>43.990624971168806</v>
          </cell>
        </row>
        <row r="27">
          <cell r="B27" t="str">
            <v>Peter Modler Hedemann</v>
          </cell>
          <cell r="C27">
            <v>8.1486111111111104</v>
          </cell>
          <cell r="D27">
            <v>0</v>
          </cell>
          <cell r="E27">
            <v>37.384072369669624</v>
          </cell>
          <cell r="F27">
            <v>40.374798159243198</v>
          </cell>
        </row>
        <row r="28">
          <cell r="B28" t="str">
            <v>Mathias Nyvang</v>
          </cell>
          <cell r="C28">
            <v>8.3958333333333339</v>
          </cell>
          <cell r="D28">
            <v>0</v>
          </cell>
          <cell r="E28">
            <v>36.049181994502689</v>
          </cell>
          <cell r="F28">
            <v>38.933116554062906</v>
          </cell>
        </row>
        <row r="29">
          <cell r="B29" t="str">
            <v>Allan Reiche Andersen</v>
          </cell>
          <cell r="C29">
            <v>8.9118055555555546</v>
          </cell>
          <cell r="D29">
            <v>0</v>
          </cell>
          <cell r="E29">
            <v>33.741487995119748</v>
          </cell>
          <cell r="F29">
            <v>36.440807034729332</v>
          </cell>
        </row>
      </sheetData>
      <sheetData sheetId="1">
        <row r="2">
          <cell r="B2" t="str">
            <v>Nina Germann Najbjerg</v>
          </cell>
          <cell r="C2">
            <v>5.1138888888888889</v>
          </cell>
          <cell r="D2">
            <v>0</v>
          </cell>
          <cell r="E2">
            <v>88.50681376874175</v>
          </cell>
          <cell r="F2">
            <v>95.58735887024109</v>
          </cell>
        </row>
        <row r="3">
          <cell r="B3" t="str">
            <v>Marie Fred</v>
          </cell>
          <cell r="C3">
            <v>5.2374999999999998</v>
          </cell>
          <cell r="D3">
            <v>89.999999999999986</v>
          </cell>
          <cell r="E3">
            <v>85.769815071408999</v>
          </cell>
          <cell r="F3">
            <v>92.631400277121728</v>
          </cell>
        </row>
        <row r="4">
          <cell r="B4" t="str">
            <v>Karin Stenback</v>
          </cell>
          <cell r="C4">
            <v>5.5138888888888893</v>
          </cell>
          <cell r="D4">
            <v>0</v>
          </cell>
          <cell r="E4">
            <v>80.854875811601886</v>
          </cell>
          <cell r="F4">
            <v>87.323265876530044</v>
          </cell>
        </row>
        <row r="5">
          <cell r="B5" t="str">
            <v>Satu Rautiainen</v>
          </cell>
          <cell r="C5">
            <v>5.5861111111111112</v>
          </cell>
          <cell r="D5">
            <v>85.602836010056251</v>
          </cell>
          <cell r="E5">
            <v>79.201825288372874</v>
          </cell>
          <cell r="F5">
            <v>85.537971311442703</v>
          </cell>
        </row>
        <row r="6">
          <cell r="B6" t="str">
            <v>Emelie Eklöf</v>
          </cell>
          <cell r="C6">
            <v>5.6541666666666659</v>
          </cell>
          <cell r="D6">
            <v>0</v>
          </cell>
          <cell r="E6">
            <v>77.648151718892649</v>
          </cell>
          <cell r="F6">
            <v>83.860003856404063</v>
          </cell>
        </row>
        <row r="7">
          <cell r="B7" t="str">
            <v>Hilda Kukonlehto</v>
          </cell>
          <cell r="C7">
            <v>5.665972222222222</v>
          </cell>
          <cell r="D7">
            <v>86.094466073971191</v>
          </cell>
          <cell r="E7">
            <v>76.887243531165126</v>
          </cell>
          <cell r="F7">
            <v>83.038223013658339</v>
          </cell>
        </row>
        <row r="8">
          <cell r="B8" t="str">
            <v>Klara Ljunggren</v>
          </cell>
          <cell r="C8">
            <v>5.8513888888888888</v>
          </cell>
          <cell r="D8">
            <v>0</v>
          </cell>
          <cell r="E8">
            <v>73.870732096644744</v>
          </cell>
          <cell r="F8">
            <v>79.780390664376327</v>
          </cell>
        </row>
        <row r="9">
          <cell r="B9" t="str">
            <v>Nella Keskinen</v>
          </cell>
          <cell r="C9">
            <v>6.021527777777778</v>
          </cell>
          <cell r="D9">
            <v>81.298771387659841</v>
          </cell>
          <cell r="E9">
            <v>71.219762117619766</v>
          </cell>
          <cell r="F9">
            <v>76.917343087029352</v>
          </cell>
        </row>
        <row r="10">
          <cell r="B10" t="str">
            <v>Olga Balabanova</v>
          </cell>
          <cell r="C10">
            <v>6.041666666666667</v>
          </cell>
          <cell r="D10">
            <v>0</v>
          </cell>
          <cell r="E10">
            <v>70.420497241084306</v>
          </cell>
          <cell r="F10">
            <v>76.054137020371058</v>
          </cell>
        </row>
        <row r="11">
          <cell r="B11" t="str">
            <v>Rafaela von Frenckell</v>
          </cell>
          <cell r="C11">
            <v>6.0458333333333334</v>
          </cell>
          <cell r="D11">
            <v>70.028912488408452</v>
          </cell>
          <cell r="E11">
            <v>69.810486408567172</v>
          </cell>
          <cell r="F11">
            <v>75.395325321252557</v>
          </cell>
        </row>
        <row r="12">
          <cell r="B12" t="str">
            <v>Julia Davidsson</v>
          </cell>
          <cell r="C12">
            <v>6.219444444444445</v>
          </cell>
          <cell r="D12">
            <v>0</v>
          </cell>
          <cell r="E12">
            <v>67.31597402283812</v>
          </cell>
          <cell r="F12">
            <v>72.701251944665174</v>
          </cell>
        </row>
        <row r="13">
          <cell r="B13" t="str">
            <v>Nina Hallor</v>
          </cell>
          <cell r="C13">
            <v>6.3159722222222223</v>
          </cell>
          <cell r="D13">
            <v>0</v>
          </cell>
          <cell r="E13">
            <v>65.749712152181473</v>
          </cell>
          <cell r="F13">
            <v>71.009689124356001</v>
          </cell>
        </row>
        <row r="14">
          <cell r="B14" t="str">
            <v>Lisa Andersson</v>
          </cell>
          <cell r="C14">
            <v>6.3916666666666666</v>
          </cell>
          <cell r="D14">
            <v>0</v>
          </cell>
          <cell r="E14">
            <v>64.439960962586156</v>
          </cell>
          <cell r="F14">
            <v>69.595157839593057</v>
          </cell>
        </row>
        <row r="15">
          <cell r="B15" t="str">
            <v>Julia Koivisto</v>
          </cell>
          <cell r="C15">
            <v>6.4388888888888891</v>
          </cell>
          <cell r="D15">
            <v>0</v>
          </cell>
          <cell r="E15">
            <v>63.440160631492162</v>
          </cell>
          <cell r="F15">
            <v>68.51537348201154</v>
          </cell>
        </row>
        <row r="16">
          <cell r="B16" t="str">
            <v>Henna Autio</v>
          </cell>
          <cell r="C16">
            <v>6.5430555555555552</v>
          </cell>
          <cell r="D16">
            <v>0</v>
          </cell>
          <cell r="E16">
            <v>61.911371051873054</v>
          </cell>
          <cell r="F16">
            <v>66.864280736022906</v>
          </cell>
        </row>
        <row r="17">
          <cell r="B17" t="str">
            <v>Terese Herlin</v>
          </cell>
          <cell r="C17">
            <v>6.6687500000000002</v>
          </cell>
          <cell r="D17">
            <v>0</v>
          </cell>
          <cell r="E17">
            <v>60.23541671626576</v>
          </cell>
          <cell r="F17">
            <v>65.054250053567031</v>
          </cell>
        </row>
        <row r="18">
          <cell r="B18" t="str">
            <v>Caroline Sandelin</v>
          </cell>
          <cell r="C18">
            <v>6.7055555555555557</v>
          </cell>
          <cell r="D18">
            <v>63.410934371336943</v>
          </cell>
          <cell r="E18">
            <v>59.398557933083325</v>
          </cell>
          <cell r="F18">
            <v>64.150442567729996</v>
          </cell>
        </row>
        <row r="19">
          <cell r="B19" t="str">
            <v>Linda Lönneberg</v>
          </cell>
          <cell r="C19">
            <v>7.1708333333333334</v>
          </cell>
          <cell r="D19">
            <v>0</v>
          </cell>
          <cell r="E19">
            <v>55.071106341023146</v>
          </cell>
          <cell r="F19">
            <v>59.476794848305005</v>
          </cell>
        </row>
        <row r="20">
          <cell r="B20" t="str">
            <v>Maja Maerkedal Lillor</v>
          </cell>
          <cell r="C20">
            <v>7.1833333333333336</v>
          </cell>
          <cell r="D20">
            <v>0</v>
          </cell>
          <cell r="E20">
            <v>54.502708116101836</v>
          </cell>
          <cell r="F20">
            <v>58.862924765389984</v>
          </cell>
        </row>
        <row r="21">
          <cell r="B21" t="str">
            <v>Mari Tuokko</v>
          </cell>
          <cell r="C21">
            <v>7.9645833333333336</v>
          </cell>
          <cell r="D21">
            <v>78.994328984132892</v>
          </cell>
          <cell r="E21">
            <v>48.730297447773104</v>
          </cell>
          <cell r="F21">
            <v>52.628721243594953</v>
          </cell>
        </row>
        <row r="22">
          <cell r="B22" t="str">
            <v>Kirsi Putila</v>
          </cell>
          <cell r="C22">
            <v>8.124305555555555</v>
          </cell>
          <cell r="D22">
            <v>49.603140149870995</v>
          </cell>
          <cell r="E22">
            <v>47.354436285499801</v>
          </cell>
          <cell r="F22">
            <v>51.142791188339785</v>
          </cell>
        </row>
        <row r="23">
          <cell r="B23" t="str">
            <v>Rehab Abdelreheim</v>
          </cell>
          <cell r="C23" t="str">
            <v>kesk</v>
          </cell>
          <cell r="D23">
            <v>0</v>
          </cell>
        </row>
        <row r="24">
          <cell r="B24" t="str">
            <v>Alice Axelsson</v>
          </cell>
          <cell r="C24" t="str">
            <v>hyl</v>
          </cell>
          <cell r="D24">
            <v>0</v>
          </cell>
        </row>
        <row r="25">
          <cell r="B25" t="str">
            <v>Sara Johansson</v>
          </cell>
          <cell r="C25" t="str">
            <v>hyl</v>
          </cell>
          <cell r="D25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iehet"/>
      <sheetName val="Naiset"/>
    </sheetNames>
    <sheetDataSet>
      <sheetData sheetId="0">
        <row r="2">
          <cell r="B2" t="str">
            <v>Johan Ek-Larsson</v>
          </cell>
          <cell r="C2">
            <v>1.1201388888888888</v>
          </cell>
          <cell r="D2">
            <v>0</v>
          </cell>
          <cell r="E2">
            <v>77.912877305932653</v>
          </cell>
          <cell r="F2">
            <v>84.145907490407268</v>
          </cell>
        </row>
        <row r="3">
          <cell r="B3" t="str">
            <v>Pontus Jansson</v>
          </cell>
          <cell r="C3">
            <v>1.125</v>
          </cell>
          <cell r="D3">
            <v>0</v>
          </cell>
          <cell r="E3">
            <v>77.128661628490804</v>
          </cell>
          <cell r="F3">
            <v>83.298954558770077</v>
          </cell>
        </row>
        <row r="4">
          <cell r="B4" t="str">
            <v>Petja Ylikylä</v>
          </cell>
          <cell r="C4">
            <v>1.125</v>
          </cell>
          <cell r="D4">
            <v>82.075650628285928</v>
          </cell>
          <cell r="E4">
            <v>77.128661628490804</v>
          </cell>
          <cell r="F4">
            <v>83.298954558770077</v>
          </cell>
        </row>
        <row r="5">
          <cell r="B5" t="str">
            <v>Antti Iivari</v>
          </cell>
          <cell r="C5">
            <v>1.1472222222222224</v>
          </cell>
          <cell r="D5">
            <v>90</v>
          </cell>
          <cell r="E5">
            <v>74.756872473079042</v>
          </cell>
          <cell r="F5">
            <v>80.737422270925364</v>
          </cell>
        </row>
        <row r="6">
          <cell r="B6" t="str">
            <v>Gustav Hinder</v>
          </cell>
          <cell r="C6">
            <v>1.1756944444444444</v>
          </cell>
          <cell r="D6">
            <v>0</v>
          </cell>
          <cell r="E6">
            <v>72.518200867815935</v>
          </cell>
          <cell r="F6">
            <v>78.31965693724122</v>
          </cell>
        </row>
        <row r="7">
          <cell r="B7" t="str">
            <v>Martin Jansson</v>
          </cell>
          <cell r="C7">
            <v>1.2</v>
          </cell>
          <cell r="D7">
            <v>0</v>
          </cell>
          <cell r="E7">
            <v>70.629788664871612</v>
          </cell>
          <cell r="F7">
            <v>76.280171758061343</v>
          </cell>
        </row>
        <row r="8">
          <cell r="B8" t="str">
            <v>Johan Runesson</v>
          </cell>
          <cell r="C8">
            <v>1.2201388888888889</v>
          </cell>
          <cell r="D8">
            <v>0</v>
          </cell>
          <cell r="E8">
            <v>69.051357744213917</v>
          </cell>
          <cell r="F8">
            <v>74.575466363751033</v>
          </cell>
        </row>
        <row r="9">
          <cell r="B9" t="str">
            <v>Johan Hagströmer</v>
          </cell>
          <cell r="C9">
            <v>1.2243055555555555</v>
          </cell>
          <cell r="D9">
            <v>0</v>
          </cell>
          <cell r="E9">
            <v>68.405102836227812</v>
          </cell>
          <cell r="F9">
            <v>73.877511063126036</v>
          </cell>
        </row>
        <row r="10">
          <cell r="B10" t="str">
            <v>Valtteri Rantala</v>
          </cell>
          <cell r="C10">
            <v>1.2368055555555555</v>
          </cell>
          <cell r="D10">
            <v>63.2661242690451</v>
          </cell>
          <cell r="E10">
            <v>67.306657520469045</v>
          </cell>
          <cell r="F10">
            <v>72.691190122106576</v>
          </cell>
        </row>
        <row r="11">
          <cell r="B11" t="str">
            <v>Jonas Falck Weber</v>
          </cell>
          <cell r="C11">
            <v>1.2527777777777778</v>
          </cell>
          <cell r="D11">
            <v>0</v>
          </cell>
          <cell r="E11">
            <v>66.046628485388652</v>
          </cell>
          <cell r="F11">
            <v>71.330358764219753</v>
          </cell>
        </row>
        <row r="12">
          <cell r="B12" t="str">
            <v>Joona Huila</v>
          </cell>
          <cell r="C12">
            <v>1.2819444444444443</v>
          </cell>
          <cell r="D12">
            <v>73.312910850394488</v>
          </cell>
          <cell r="E12">
            <v>64.151180136146735</v>
          </cell>
          <cell r="F12">
            <v>69.283274547038474</v>
          </cell>
        </row>
        <row r="13">
          <cell r="B13" t="str">
            <v>Albin Axelsson</v>
          </cell>
          <cell r="C13">
            <v>1.2923611111111111</v>
          </cell>
          <cell r="D13">
            <v>0</v>
          </cell>
          <cell r="E13">
            <v>63.24451331274188</v>
          </cell>
          <cell r="F13">
            <v>68.304074377761239</v>
          </cell>
        </row>
        <row r="14">
          <cell r="B14" t="str">
            <v>Markus Salo</v>
          </cell>
          <cell r="C14">
            <v>1.2965277777777777</v>
          </cell>
          <cell r="D14">
            <v>65.921503348384249</v>
          </cell>
          <cell r="E14">
            <v>62.652919131600648</v>
          </cell>
          <cell r="F14">
            <v>67.665152662128705</v>
          </cell>
        </row>
        <row r="15">
          <cell r="B15" t="str">
            <v>Pontus Fred</v>
          </cell>
          <cell r="C15">
            <v>1.3277777777777777</v>
          </cell>
          <cell r="D15">
            <v>0</v>
          </cell>
          <cell r="E15">
            <v>60.799142658150714</v>
          </cell>
          <cell r="F15">
            <v>65.663074070802779</v>
          </cell>
        </row>
        <row r="16">
          <cell r="B16" t="str">
            <v>Lasse Falck Weber</v>
          </cell>
          <cell r="C16">
            <v>1.3388888888888888</v>
          </cell>
          <cell r="D16">
            <v>0</v>
          </cell>
          <cell r="E16">
            <v>59.918527752110954</v>
          </cell>
          <cell r="F16">
            <v>64.71200997227983</v>
          </cell>
        </row>
        <row r="17">
          <cell r="B17" t="str">
            <v>Roope Ruuhiala</v>
          </cell>
          <cell r="C17">
            <v>1.3513888888888888</v>
          </cell>
          <cell r="D17">
            <v>44.203123787923452</v>
          </cell>
          <cell r="E17">
            <v>58.991717497305068</v>
          </cell>
          <cell r="F17">
            <v>63.711054897089475</v>
          </cell>
        </row>
        <row r="18">
          <cell r="B18" t="str">
            <v>Mikko Hölsö</v>
          </cell>
          <cell r="C18">
            <v>1.3694444444444445</v>
          </cell>
          <cell r="D18">
            <v>74.403725418370399</v>
          </cell>
          <cell r="E18">
            <v>57.846269266451017</v>
          </cell>
          <cell r="F18">
            <v>62.473970807767103</v>
          </cell>
        </row>
        <row r="19">
          <cell r="B19" t="str">
            <v>Olof Ljunggren</v>
          </cell>
          <cell r="C19">
            <v>1.3763888888888889</v>
          </cell>
          <cell r="D19">
            <v>0</v>
          </cell>
          <cell r="E19">
            <v>57.188599261920864</v>
          </cell>
          <cell r="F19">
            <v>61.763687202874536</v>
          </cell>
        </row>
        <row r="20">
          <cell r="B20" t="str">
            <v>Niko Latva</v>
          </cell>
          <cell r="C20">
            <v>1.3902777777777777</v>
          </cell>
          <cell r="D20">
            <v>66.598093101317701</v>
          </cell>
          <cell r="E20">
            <v>56.25512711329317</v>
          </cell>
          <cell r="F20">
            <v>60.755537282356627</v>
          </cell>
        </row>
        <row r="21">
          <cell r="B21" t="str">
            <v>Anton Berneving</v>
          </cell>
          <cell r="C21">
            <v>1.4277777777777778</v>
          </cell>
          <cell r="D21">
            <v>0</v>
          </cell>
          <cell r="E21">
            <v>54.424963630592742</v>
          </cell>
          <cell r="F21">
            <v>58.778960721040164</v>
          </cell>
        </row>
        <row r="22">
          <cell r="B22" t="str">
            <v>Jacob Serup Kirkeby</v>
          </cell>
          <cell r="C22">
            <v>1.4444444444444444</v>
          </cell>
          <cell r="D22">
            <v>0</v>
          </cell>
          <cell r="E22">
            <v>53.448406715473276</v>
          </cell>
          <cell r="F22">
            <v>57.724279252711142</v>
          </cell>
        </row>
        <row r="23">
          <cell r="B23" t="str">
            <v>Elias Hinge Krogsgaard</v>
          </cell>
          <cell r="C23">
            <v>1.4638888888888888</v>
          </cell>
          <cell r="D23">
            <v>0</v>
          </cell>
          <cell r="E23">
            <v>52.394519313031395</v>
          </cell>
          <cell r="F23">
            <v>56.586080858073913</v>
          </cell>
        </row>
        <row r="24">
          <cell r="B24" t="str">
            <v>Anders Davidsson</v>
          </cell>
          <cell r="C24">
            <v>1.4673611111111111</v>
          </cell>
          <cell r="D24">
            <v>0</v>
          </cell>
          <cell r="E24">
            <v>51.92740532681303</v>
          </cell>
          <cell r="F24">
            <v>56.081597752958075</v>
          </cell>
        </row>
        <row r="25">
          <cell r="B25" t="str">
            <v>Peter Modler Hedemann</v>
          </cell>
          <cell r="C25">
            <v>1.5569444444444445</v>
          </cell>
          <cell r="D25">
            <v>0</v>
          </cell>
          <cell r="E25">
            <v>48.616221319911553</v>
          </cell>
          <cell r="F25">
            <v>52.505519025504483</v>
          </cell>
        </row>
        <row r="26">
          <cell r="B26" t="str">
            <v>Christian Bertel Andersen</v>
          </cell>
          <cell r="C26">
            <v>1.5819444444444446</v>
          </cell>
          <cell r="D26">
            <v>0</v>
          </cell>
          <cell r="E26">
            <v>47.529643960898788</v>
          </cell>
          <cell r="F26">
            <v>51.332015477770696</v>
          </cell>
        </row>
        <row r="27">
          <cell r="B27" t="str">
            <v>Mathias Nyvang</v>
          </cell>
          <cell r="C27">
            <v>1.5895833333333333</v>
          </cell>
          <cell r="D27">
            <v>0</v>
          </cell>
          <cell r="E27">
            <v>46.984486538494188</v>
          </cell>
          <cell r="F27">
            <v>50.743245461573729</v>
          </cell>
        </row>
        <row r="28">
          <cell r="B28" t="str">
            <v>Allan Reiche Andersen</v>
          </cell>
          <cell r="C28">
            <v>2.1694444444444447</v>
          </cell>
          <cell r="D28">
            <v>0</v>
          </cell>
          <cell r="E28">
            <v>34.194126258098251</v>
          </cell>
          <cell r="F28">
            <v>36.929656358746115</v>
          </cell>
        </row>
        <row r="29">
          <cell r="B29" t="str">
            <v>Samu Heiska</v>
          </cell>
          <cell r="C29" t="str">
            <v>hyl</v>
          </cell>
          <cell r="D29">
            <v>66.410051135209741</v>
          </cell>
          <cell r="E29" t="e">
            <v>#VALUE!</v>
          </cell>
          <cell r="F29" t="e">
            <v>#VALUE!</v>
          </cell>
        </row>
      </sheetData>
      <sheetData sheetId="1">
        <row r="2">
          <cell r="B2" t="str">
            <v>Olga Balabanova</v>
          </cell>
          <cell r="C2">
            <v>1.2388888888888889</v>
          </cell>
          <cell r="D2">
            <v>0</v>
          </cell>
          <cell r="E2">
            <v>90.13421684741607</v>
          </cell>
          <cell r="F2">
            <v>97.344954195209368</v>
          </cell>
        </row>
        <row r="3">
          <cell r="B3" t="str">
            <v>Karin Stenback</v>
          </cell>
          <cell r="C3">
            <v>1.3263888888888888</v>
          </cell>
          <cell r="D3">
            <v>0</v>
          </cell>
          <cell r="E3">
            <v>83.586845762733176</v>
          </cell>
          <cell r="F3">
            <v>90.27379342375184</v>
          </cell>
        </row>
        <row r="4">
          <cell r="B4" t="str">
            <v>Marie Fred</v>
          </cell>
          <cell r="C4">
            <v>1.3548611111111111</v>
          </cell>
          <cell r="D4">
            <v>89.999999999999986</v>
          </cell>
          <cell r="E4">
            <v>81.2415725053052</v>
          </cell>
          <cell r="F4">
            <v>87.740898305729615</v>
          </cell>
        </row>
        <row r="5">
          <cell r="B5" t="str">
            <v>Henna Autio</v>
          </cell>
          <cell r="C5">
            <v>1.372222222222222</v>
          </cell>
          <cell r="D5">
            <v>0</v>
          </cell>
          <cell r="E5">
            <v>79.632459771700653</v>
          </cell>
          <cell r="F5">
            <v>86.003056553436707</v>
          </cell>
        </row>
        <row r="6">
          <cell r="B6" t="str">
            <v>Julia Davidsson</v>
          </cell>
          <cell r="C6">
            <v>1.377777777777778</v>
          </cell>
          <cell r="D6">
            <v>0</v>
          </cell>
          <cell r="E6">
            <v>78.732446098745228</v>
          </cell>
          <cell r="F6">
            <v>85.031041786644849</v>
          </cell>
        </row>
        <row r="7">
          <cell r="B7" t="str">
            <v>Hilda Kukonlehto</v>
          </cell>
          <cell r="C7">
            <v>1.4000000000000001</v>
          </cell>
          <cell r="D7">
            <v>86.094466073971191</v>
          </cell>
          <cell r="E7">
            <v>76.912998814950697</v>
          </cell>
          <cell r="F7">
            <v>83.066038720146764</v>
          </cell>
        </row>
        <row r="8">
          <cell r="B8" t="str">
            <v>Satu Rautiainen</v>
          </cell>
          <cell r="C8">
            <v>1.4166666666666667</v>
          </cell>
          <cell r="D8">
            <v>85.602836010056251</v>
          </cell>
          <cell r="E8">
            <v>75.445116746064059</v>
          </cell>
          <cell r="F8">
            <v>81.480726085749183</v>
          </cell>
        </row>
        <row r="9">
          <cell r="B9" t="str">
            <v>Mari Tuokko</v>
          </cell>
          <cell r="C9">
            <v>1.4194444444444445</v>
          </cell>
          <cell r="D9">
            <v>78.994328984132892</v>
          </cell>
          <cell r="E9">
            <v>74.735553186399585</v>
          </cell>
          <cell r="F9">
            <v>80.714397441311561</v>
          </cell>
        </row>
        <row r="10">
          <cell r="B10" t="str">
            <v>Alice Axelsson</v>
          </cell>
          <cell r="C10">
            <v>1.45</v>
          </cell>
          <cell r="D10">
            <v>0</v>
          </cell>
          <cell r="E10">
            <v>72.610585854420904</v>
          </cell>
          <cell r="F10">
            <v>78.419432722774587</v>
          </cell>
        </row>
        <row r="11">
          <cell r="B11" t="str">
            <v>Nella Keskinen</v>
          </cell>
          <cell r="C11">
            <v>1.4708333333333332</v>
          </cell>
          <cell r="D11">
            <v>81.298771387659841</v>
          </cell>
          <cell r="E11">
            <v>71.039818609566055</v>
          </cell>
          <cell r="F11">
            <v>76.723004098331344</v>
          </cell>
        </row>
        <row r="12">
          <cell r="B12" t="str">
            <v>Klara Ljunggren</v>
          </cell>
          <cell r="C12">
            <v>1.4736111111111112</v>
          </cell>
          <cell r="D12">
            <v>0</v>
          </cell>
          <cell r="E12">
            <v>70.364641077328443</v>
          </cell>
          <cell r="F12">
            <v>75.993812363514721</v>
          </cell>
        </row>
        <row r="13">
          <cell r="B13" t="str">
            <v>Nina Germann Najbjerg</v>
          </cell>
          <cell r="C13">
            <v>1.4819444444444445</v>
          </cell>
          <cell r="D13">
            <v>0</v>
          </cell>
          <cell r="E13">
            <v>69.43074082339318</v>
          </cell>
          <cell r="F13">
            <v>74.985200089264637</v>
          </cell>
        </row>
        <row r="14">
          <cell r="B14" t="str">
            <v>Lisa Andersson</v>
          </cell>
          <cell r="C14">
            <v>1.5034722222222223</v>
          </cell>
          <cell r="D14">
            <v>0</v>
          </cell>
          <cell r="E14">
            <v>67.90606626704438</v>
          </cell>
          <cell r="F14">
            <v>73.338551568407937</v>
          </cell>
        </row>
        <row r="15">
          <cell r="B15" t="str">
            <v>Julia Koivisto</v>
          </cell>
          <cell r="C15">
            <v>1.5291666666666668</v>
          </cell>
          <cell r="D15">
            <v>0</v>
          </cell>
          <cell r="E15">
            <v>66.243445058665387</v>
          </cell>
          <cell r="F15">
            <v>71.542920663358629</v>
          </cell>
        </row>
        <row r="16">
          <cell r="B16" t="str">
            <v>Rafaela von Frenckell</v>
          </cell>
          <cell r="C16">
            <v>1.5298611111111111</v>
          </cell>
          <cell r="D16">
            <v>70.028912488408452</v>
          </cell>
          <cell r="E16">
            <v>65.692010245216181</v>
          </cell>
          <cell r="F16">
            <v>70.947371064833476</v>
          </cell>
        </row>
        <row r="17">
          <cell r="B17" t="str">
            <v>Nina Hallor</v>
          </cell>
          <cell r="C17">
            <v>1.5888888888888888</v>
          </cell>
          <cell r="D17">
            <v>0</v>
          </cell>
          <cell r="E17">
            <v>62.749532832710379</v>
          </cell>
          <cell r="F17">
            <v>67.769495459327217</v>
          </cell>
        </row>
        <row r="18">
          <cell r="B18" t="str">
            <v>Caroline Sandelin</v>
          </cell>
          <cell r="C18">
            <v>1.6430555555555555</v>
          </cell>
          <cell r="D18">
            <v>63.410934371336943</v>
          </cell>
          <cell r="E18">
            <v>60.195419979827292</v>
          </cell>
          <cell r="F18">
            <v>65.011053578213478</v>
          </cell>
        </row>
        <row r="19">
          <cell r="B19" t="str">
            <v>Linda Lönneberg</v>
          </cell>
          <cell r="C19">
            <v>1.6611111111111112</v>
          </cell>
          <cell r="D19">
            <v>0</v>
          </cell>
          <cell r="E19">
            <v>59.060951598370174</v>
          </cell>
          <cell r="F19">
            <v>63.785827726239795</v>
          </cell>
        </row>
        <row r="20">
          <cell r="B20" t="str">
            <v>Kirsi Putila</v>
          </cell>
          <cell r="C20">
            <v>1.6770833333333333</v>
          </cell>
          <cell r="D20">
            <v>49.603140149870995</v>
          </cell>
          <cell r="E20">
            <v>58.022869057694223</v>
          </cell>
          <cell r="F20">
            <v>62.664698582309768</v>
          </cell>
        </row>
        <row r="21">
          <cell r="B21" t="str">
            <v>Terese Herlin</v>
          </cell>
          <cell r="C21">
            <v>1.6944444444444444</v>
          </cell>
          <cell r="D21">
            <v>0</v>
          </cell>
          <cell r="E21">
            <v>56.957648084164596</v>
          </cell>
          <cell r="F21">
            <v>61.514259930897765</v>
          </cell>
        </row>
        <row r="22">
          <cell r="B22" t="str">
            <v>Maja Markedal Lillor</v>
          </cell>
          <cell r="C22">
            <v>1.7354166666666666</v>
          </cell>
          <cell r="D22">
            <v>0</v>
          </cell>
          <cell r="E22">
            <v>55.153298870104713</v>
          </cell>
          <cell r="F22">
            <v>59.565562779713098</v>
          </cell>
        </row>
        <row r="23">
          <cell r="B23" t="str">
            <v>Rehab Abdelreheim</v>
          </cell>
          <cell r="C23">
            <v>2.7951388888888888</v>
          </cell>
          <cell r="D23">
            <v>0</v>
          </cell>
        </row>
        <row r="24">
          <cell r="B24" t="str">
            <v>Emelie Eklöf</v>
          </cell>
          <cell r="C24" t="str">
            <v>hyl</v>
          </cell>
          <cell r="D24">
            <v>0</v>
          </cell>
        </row>
        <row r="25">
          <cell r="B25" t="str">
            <v>Sara Johansson</v>
          </cell>
          <cell r="C25" t="str">
            <v>hyl</v>
          </cell>
          <cell r="D25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iehet"/>
      <sheetName val="Naiset"/>
    </sheetNames>
    <sheetDataSet>
      <sheetData sheetId="0">
        <row r="2">
          <cell r="B2" t="str">
            <v>Johan Runesson</v>
          </cell>
          <cell r="C2">
            <v>1.3208333333333333</v>
          </cell>
          <cell r="D2">
            <v>0</v>
          </cell>
          <cell r="E2">
            <v>76.730031008975047</v>
          </cell>
          <cell r="F2">
            <v>82.868433489693061</v>
          </cell>
        </row>
        <row r="3">
          <cell r="B3" t="str">
            <v>Antti Iivari</v>
          </cell>
          <cell r="C3">
            <v>1.3347222222222221</v>
          </cell>
          <cell r="D3">
            <v>90</v>
          </cell>
          <cell r="E3">
            <v>74.896160766385179</v>
          </cell>
          <cell r="F3">
            <v>80.887853627696003</v>
          </cell>
        </row>
        <row r="4">
          <cell r="B4" t="str">
            <v>Martin Jansson</v>
          </cell>
          <cell r="C4">
            <v>1.3687500000000001</v>
          </cell>
          <cell r="D4">
            <v>0</v>
          </cell>
          <cell r="E4">
            <v>72.024516999956404</v>
          </cell>
          <cell r="F4">
            <v>77.786478359952923</v>
          </cell>
        </row>
        <row r="5">
          <cell r="B5" t="str">
            <v>Petja Ylikylä</v>
          </cell>
          <cell r="C5">
            <v>1.4569444444444446</v>
          </cell>
          <cell r="D5">
            <v>82.075650628285928</v>
          </cell>
          <cell r="E5">
            <v>66.71602717866341</v>
          </cell>
          <cell r="F5">
            <v>72.053309352956489</v>
          </cell>
        </row>
        <row r="6">
          <cell r="B6" t="str">
            <v>Felix Persson</v>
          </cell>
          <cell r="C6">
            <v>1.5319444444444443</v>
          </cell>
          <cell r="D6">
            <v>0</v>
          </cell>
          <cell r="E6">
            <v>62.547655047487581</v>
          </cell>
          <cell r="F6">
            <v>67.551467451286598</v>
          </cell>
        </row>
        <row r="7">
          <cell r="B7" t="str">
            <v>Markus Salo</v>
          </cell>
          <cell r="C7">
            <v>1.5902777777777777</v>
          </cell>
          <cell r="D7">
            <v>65.921503348384249</v>
          </cell>
          <cell r="E7">
            <v>59.384292160995358</v>
          </cell>
          <cell r="F7">
            <v>64.135035533874984</v>
          </cell>
        </row>
        <row r="8">
          <cell r="B8" t="str">
            <v>Pontus Fred</v>
          </cell>
          <cell r="C8">
            <v>1.5972222222222223</v>
          </cell>
          <cell r="D8">
            <v>0</v>
          </cell>
          <cell r="E8">
            <v>58.260839592435261</v>
          </cell>
          <cell r="F8">
            <v>62.921706759830087</v>
          </cell>
        </row>
        <row r="9">
          <cell r="B9" t="str">
            <v>Jarno Kallio-Könnö</v>
          </cell>
          <cell r="C9">
            <v>1.6430555555555555</v>
          </cell>
          <cell r="D9">
            <v>57.840715485527745</v>
          </cell>
          <cell r="E9">
            <v>55.794519474439092</v>
          </cell>
          <cell r="F9">
            <v>60.258081032394223</v>
          </cell>
        </row>
        <row r="10">
          <cell r="B10" t="str">
            <v>Mikael Donner</v>
          </cell>
          <cell r="C10">
            <v>1.6972222222222222</v>
          </cell>
          <cell r="D10">
            <v>0</v>
          </cell>
          <cell r="E10">
            <v>53.199564275959347</v>
          </cell>
          <cell r="F10">
            <v>57.4555294180361</v>
          </cell>
        </row>
        <row r="11">
          <cell r="B11" t="str">
            <v>Adam Aili</v>
          </cell>
          <cell r="C11">
            <v>1.7319444444444445</v>
          </cell>
          <cell r="D11">
            <v>0</v>
          </cell>
          <cell r="E11">
            <v>51.335058983306503</v>
          </cell>
          <cell r="F11">
            <v>55.44186370197103</v>
          </cell>
        </row>
        <row r="12">
          <cell r="B12" t="str">
            <v>Waldemar von Frenckell</v>
          </cell>
          <cell r="C12">
            <v>1.7756944444444445</v>
          </cell>
          <cell r="D12">
            <v>50.238090631362944</v>
          </cell>
          <cell r="E12">
            <v>49.291958982513954</v>
          </cell>
          <cell r="F12">
            <v>53.235315701115077</v>
          </cell>
        </row>
        <row r="13">
          <cell r="B13" t="str">
            <v>Leif Haajanen</v>
          </cell>
          <cell r="C13">
            <v>2.1083333333333334</v>
          </cell>
          <cell r="D13">
            <v>50.878626000618787</v>
          </cell>
          <cell r="E13">
            <v>40.859499714166645</v>
          </cell>
          <cell r="F13">
            <v>44.128259691299981</v>
          </cell>
        </row>
        <row r="14">
          <cell r="B14" t="str">
            <v>Robert Johansson</v>
          </cell>
          <cell r="C14" t="str">
            <v>hyl</v>
          </cell>
          <cell r="D14">
            <v>0</v>
          </cell>
          <cell r="E14" t="e">
            <v>#VALUE!</v>
          </cell>
          <cell r="F14" t="e">
            <v>#VALUE!</v>
          </cell>
        </row>
      </sheetData>
      <sheetData sheetId="1">
        <row r="2">
          <cell r="B2" t="str">
            <v>Karin Stenback</v>
          </cell>
          <cell r="C2">
            <v>1.4076388888888889</v>
          </cell>
          <cell r="D2">
            <v>0</v>
          </cell>
          <cell r="E2">
            <v>81.385231932057536</v>
          </cell>
          <cell r="F2">
            <v>87.896050486622144</v>
          </cell>
        </row>
        <row r="3">
          <cell r="B3" t="str">
            <v>Hilda Kukonlehto</v>
          </cell>
          <cell r="C3">
            <v>1.4895833333333333</v>
          </cell>
          <cell r="D3">
            <v>86.094466073971191</v>
          </cell>
          <cell r="E3">
            <v>75.754474195518142</v>
          </cell>
          <cell r="F3">
            <v>81.814832131159605</v>
          </cell>
        </row>
        <row r="4">
          <cell r="B4" t="str">
            <v>Julia Davidsson</v>
          </cell>
          <cell r="C4">
            <v>1.5166666666666666</v>
          </cell>
          <cell r="D4">
            <v>0</v>
          </cell>
          <cell r="E4">
            <v>73.268694676049549</v>
          </cell>
          <cell r="F4">
            <v>79.130190250133523</v>
          </cell>
        </row>
        <row r="5">
          <cell r="B5" t="str">
            <v>Marie Fred</v>
          </cell>
          <cell r="C5">
            <v>1.6055555555555554</v>
          </cell>
          <cell r="D5">
            <v>89.999999999999986</v>
          </cell>
          <cell r="E5">
            <v>68.142003112282865</v>
          </cell>
          <cell r="F5">
            <v>73.593363361265503</v>
          </cell>
        </row>
        <row r="6">
          <cell r="B6" t="str">
            <v>Marjaana Nurmo</v>
          </cell>
          <cell r="C6">
            <v>1.6527777777777777</v>
          </cell>
          <cell r="D6">
            <v>59.832342071694271</v>
          </cell>
          <cell r="E6">
            <v>65.155375301976378</v>
          </cell>
          <cell r="F6">
            <v>70.367805326134487</v>
          </cell>
        </row>
        <row r="7">
          <cell r="B7" t="str">
            <v>Nina Hallor</v>
          </cell>
          <cell r="C7">
            <v>1.7458333333333333</v>
          </cell>
          <cell r="D7">
            <v>0</v>
          </cell>
          <cell r="E7">
            <v>60.698200175739693</v>
          </cell>
          <cell r="F7">
            <v>65.554056189798871</v>
          </cell>
        </row>
        <row r="8">
          <cell r="B8" t="str">
            <v>Pauliina Nurmo</v>
          </cell>
          <cell r="C8">
            <v>1.8027777777777778</v>
          </cell>
          <cell r="D8">
            <v>0</v>
          </cell>
          <cell r="E8">
            <v>57.827718514990508</v>
          </cell>
          <cell r="F8">
            <v>62.453935996189756</v>
          </cell>
        </row>
        <row r="9">
          <cell r="B9" t="str">
            <v>Caroline Sandelin</v>
          </cell>
          <cell r="C9">
            <v>1.8284722222222223</v>
          </cell>
          <cell r="D9">
            <v>63.410934371336943</v>
          </cell>
          <cell r="E9">
            <v>56.075290272700776</v>
          </cell>
          <cell r="F9">
            <v>60.561313494516845</v>
          </cell>
        </row>
        <row r="10">
          <cell r="B10" t="str">
            <v>Nella Keskinen</v>
          </cell>
          <cell r="C10">
            <v>1.8736111111111111</v>
          </cell>
          <cell r="D10">
            <v>81.298771387659841</v>
          </cell>
          <cell r="E10">
            <v>53.807161345858759</v>
          </cell>
          <cell r="F10">
            <v>58.111734253527466</v>
          </cell>
        </row>
        <row r="11">
          <cell r="B11" t="str">
            <v>Linda Lönnberg</v>
          </cell>
          <cell r="C11">
            <v>2.1444444444444444</v>
          </cell>
          <cell r="D11">
            <v>0</v>
          </cell>
          <cell r="E11">
            <v>46.210234240360336</v>
          </cell>
          <cell r="F11">
            <v>49.907052979589167</v>
          </cell>
        </row>
        <row r="12">
          <cell r="B12" t="str">
            <v>Sofia von Frenckell</v>
          </cell>
          <cell r="C12">
            <v>2.3243055555555556</v>
          </cell>
          <cell r="D12">
            <v>0</v>
          </cell>
          <cell r="E12">
            <v>41.89503595976651</v>
          </cell>
          <cell r="F12">
            <v>45.246638836547831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iehet"/>
      <sheetName val="Naiset"/>
    </sheetNames>
    <sheetDataSet>
      <sheetData sheetId="0">
        <row r="2">
          <cell r="B2" t="str">
            <v>Antti Iivari</v>
          </cell>
          <cell r="C2">
            <v>5.1812499999999995</v>
          </cell>
          <cell r="D2">
            <v>90</v>
          </cell>
          <cell r="E2">
            <v>67.904632933081587</v>
          </cell>
        </row>
        <row r="3">
          <cell r="B3" t="str">
            <v>Niko Latva</v>
          </cell>
          <cell r="C3">
            <v>5.3291666666666666</v>
          </cell>
          <cell r="D3">
            <v>66.598093101317701</v>
          </cell>
          <cell r="E3">
            <v>64.605156451263895</v>
          </cell>
        </row>
        <row r="4">
          <cell r="B4" t="str">
            <v>Pontus Fred</v>
          </cell>
          <cell r="C4">
            <v>5.5645833333333341</v>
          </cell>
          <cell r="D4">
            <v>0</v>
          </cell>
          <cell r="E4">
            <v>60.517094084647006</v>
          </cell>
        </row>
        <row r="5">
          <cell r="B5" t="str">
            <v>Markus Salo</v>
          </cell>
          <cell r="C5">
            <v>5.667361111111112</v>
          </cell>
          <cell r="D5">
            <v>65.921503348384249</v>
          </cell>
          <cell r="E5">
            <v>58.089324738825361</v>
          </cell>
        </row>
        <row r="6">
          <cell r="B6" t="str">
            <v>Mikael Donner</v>
          </cell>
          <cell r="C6">
            <v>5.9076388888888891</v>
          </cell>
          <cell r="D6">
            <v>0</v>
          </cell>
          <cell r="E6">
            <v>54.450509402472221</v>
          </cell>
        </row>
        <row r="7">
          <cell r="B7" t="str">
            <v>Leif Haajanen</v>
          </cell>
          <cell r="C7">
            <v>6.2118055555555562</v>
          </cell>
          <cell r="D7">
            <v>50.878626000618787</v>
          </cell>
          <cell r="E7">
            <v>50.570596733382736</v>
          </cell>
        </row>
        <row r="8">
          <cell r="B8" t="str">
            <v>Roope Ruuhiala</v>
          </cell>
          <cell r="C8">
            <v>6.2409722222222221</v>
          </cell>
          <cell r="D8">
            <v>44.203123787923452</v>
          </cell>
          <cell r="E8">
            <v>49.126237017178816</v>
          </cell>
        </row>
        <row r="9">
          <cell r="B9" t="str">
            <v>Waldemar von Frenckell</v>
          </cell>
          <cell r="C9">
            <v>6.9812500000000002</v>
          </cell>
          <cell r="D9">
            <v>50.238090631362944</v>
          </cell>
          <cell r="E9">
            <v>42.837063201697347</v>
          </cell>
        </row>
      </sheetData>
      <sheetData sheetId="1">
        <row r="2">
          <cell r="B2" t="str">
            <v>Mari Tuokko</v>
          </cell>
          <cell r="C2">
            <v>5.2076388888888889</v>
          </cell>
          <cell r="D2">
            <v>78.994328984132892</v>
          </cell>
          <cell r="E2">
            <v>81.334547969888177</v>
          </cell>
        </row>
        <row r="3">
          <cell r="B3" t="str">
            <v>Marie Fred</v>
          </cell>
          <cell r="C3">
            <v>5.3263888888888884</v>
          </cell>
          <cell r="D3">
            <v>89.999999999999986</v>
          </cell>
          <cell r="E3">
            <v>78.195868618742495</v>
          </cell>
        </row>
        <row r="4">
          <cell r="B4" t="str">
            <v>Rafaela von Frenckell</v>
          </cell>
          <cell r="C4">
            <v>5.4562499999999998</v>
          </cell>
          <cell r="D4">
            <v>70.028912488408452</v>
          </cell>
          <cell r="E4">
            <v>75.040963393829514</v>
          </cell>
        </row>
        <row r="5">
          <cell r="B5" t="str">
            <v>Marjaana Nurmo</v>
          </cell>
          <cell r="C5">
            <v>6.5555555555555562</v>
          </cell>
          <cell r="D5">
            <v>59.832342071694271</v>
          </cell>
          <cell r="E5">
            <v>61.38044348144934</v>
          </cell>
        </row>
        <row r="6">
          <cell r="B6" t="str">
            <v>Julia Koivisto</v>
          </cell>
          <cell r="C6">
            <v>6.5694444444444438</v>
          </cell>
          <cell r="D6">
            <v>0</v>
          </cell>
          <cell r="E6">
            <v>60.176101854592538</v>
          </cell>
        </row>
        <row r="7">
          <cell r="B7" t="str">
            <v>Caroline Sandelin</v>
          </cell>
          <cell r="C7">
            <v>6.6756944444444448</v>
          </cell>
          <cell r="D7">
            <v>63.410934371336943</v>
          </cell>
          <cell r="E7">
            <v>58.160871801103582</v>
          </cell>
        </row>
        <row r="8">
          <cell r="B8" t="str">
            <v>Katariina Nurmo</v>
          </cell>
          <cell r="C8">
            <v>6.7263888888888888</v>
          </cell>
          <cell r="D8">
            <v>73.299068304579393</v>
          </cell>
          <cell r="E8">
            <v>56.673033006769799</v>
          </cell>
        </row>
        <row r="9">
          <cell r="B9" t="str">
            <v>Pauliina Nurmo</v>
          </cell>
          <cell r="C9">
            <v>7.198611111111112</v>
          </cell>
          <cell r="D9">
            <v>0</v>
          </cell>
          <cell r="E9">
            <v>51.974680183594025</v>
          </cell>
        </row>
        <row r="10">
          <cell r="B10" t="str">
            <v>Henriikka Hölsö</v>
          </cell>
          <cell r="C10">
            <v>7.7458333333333336</v>
          </cell>
          <cell r="D10">
            <v>57.598079206321316</v>
          </cell>
          <cell r="E10">
            <v>47.391435526510598</v>
          </cell>
        </row>
        <row r="11">
          <cell r="B11" t="str">
            <v>Kirsi Putila</v>
          </cell>
          <cell r="C11">
            <v>8.4118055555555546</v>
          </cell>
          <cell r="D11">
            <v>49.603140149870995</v>
          </cell>
          <cell r="E11">
            <v>42.800182361286446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iehet"/>
      <sheetName val="Naiset"/>
    </sheetNames>
    <sheetDataSet>
      <sheetData sheetId="0">
        <row r="2">
          <cell r="B2" t="str">
            <v>Samu Heiska</v>
          </cell>
          <cell r="C2">
            <v>1.1208333333333333</v>
          </cell>
          <cell r="D2">
            <v>66.410051135209741</v>
          </cell>
          <cell r="E2">
            <v>74.343009850201753</v>
          </cell>
          <cell r="F2">
            <v>80.290450638217905</v>
          </cell>
        </row>
        <row r="3">
          <cell r="B3" t="str">
            <v>Tapio Perä</v>
          </cell>
          <cell r="C3">
            <v>1.1736111111111112</v>
          </cell>
          <cell r="D3">
            <v>65.701999816375832</v>
          </cell>
          <cell r="E3">
            <v>70.408109121739884</v>
          </cell>
          <cell r="F3">
            <v>76.040757851479086</v>
          </cell>
        </row>
        <row r="4">
          <cell r="B4" t="str">
            <v>Antti Iivari</v>
          </cell>
          <cell r="C4">
            <v>1.175</v>
          </cell>
          <cell r="D4">
            <v>90</v>
          </cell>
          <cell r="E4">
            <v>69.733918991285577</v>
          </cell>
          <cell r="F4">
            <v>75.312632510588429</v>
          </cell>
        </row>
        <row r="5">
          <cell r="B5" t="str">
            <v>Matti Vainionpää</v>
          </cell>
          <cell r="C5">
            <v>1.2298611111111111</v>
          </cell>
          <cell r="D5">
            <v>57.658568798828085</v>
          </cell>
          <cell r="E5">
            <v>66.05865468705251</v>
          </cell>
          <cell r="F5">
            <v>71.343347062016718</v>
          </cell>
        </row>
        <row r="6">
          <cell r="B6" t="str">
            <v>Johan Runesson</v>
          </cell>
          <cell r="C6">
            <v>1.2645833333333334</v>
          </cell>
          <cell r="D6">
            <v>0</v>
          </cell>
          <cell r="E6">
            <v>63.695751767317283</v>
          </cell>
          <cell r="F6">
            <v>68.791411908702671</v>
          </cell>
        </row>
        <row r="7">
          <cell r="B7" t="str">
            <v>Robert Johansson</v>
          </cell>
          <cell r="C7">
            <v>1.2854166666666667</v>
          </cell>
          <cell r="D7">
            <v>0</v>
          </cell>
          <cell r="E7">
            <v>62.123203936142389</v>
          </cell>
          <cell r="F7">
            <v>67.093060251033791</v>
          </cell>
        </row>
        <row r="8">
          <cell r="B8" t="str">
            <v>Niko Latva</v>
          </cell>
          <cell r="C8">
            <v>1.3256944444444445</v>
          </cell>
          <cell r="D8">
            <v>66.598093101317701</v>
          </cell>
          <cell r="E8">
            <v>59.711962809488909</v>
          </cell>
          <cell r="F8">
            <v>64.488919834248023</v>
          </cell>
        </row>
        <row r="9">
          <cell r="B9" t="str">
            <v>Johan Hagströmer</v>
          </cell>
          <cell r="C9">
            <v>1.3368055555555556</v>
          </cell>
          <cell r="D9">
            <v>0</v>
          </cell>
          <cell r="E9">
            <v>58.696220010820326</v>
          </cell>
          <cell r="F9">
            <v>63.391917611685955</v>
          </cell>
        </row>
        <row r="10">
          <cell r="B10" t="str">
            <v>Oskar Ericsson</v>
          </cell>
          <cell r="C10">
            <v>1.3680555555555556</v>
          </cell>
          <cell r="D10">
            <v>0</v>
          </cell>
          <cell r="E10">
            <v>56.847873115910616</v>
          </cell>
          <cell r="F10">
            <v>61.395702965183467</v>
          </cell>
        </row>
        <row r="11">
          <cell r="B11" t="str">
            <v>Roope Ruuhiala</v>
          </cell>
          <cell r="C11">
            <v>1.3708333333333333</v>
          </cell>
          <cell r="D11">
            <v>44.203123787923452</v>
          </cell>
          <cell r="E11">
            <v>56.226138072876751</v>
          </cell>
          <cell r="F11">
            <v>60.724229118706894</v>
          </cell>
        </row>
        <row r="12">
          <cell r="B12" t="str">
            <v>Jonas Falck Weber</v>
          </cell>
          <cell r="C12">
            <v>1.3791666666666667</v>
          </cell>
          <cell r="D12">
            <v>0</v>
          </cell>
          <cell r="E12">
            <v>55.382921990621092</v>
          </cell>
          <cell r="F12">
            <v>59.813555749870787</v>
          </cell>
        </row>
        <row r="13">
          <cell r="B13" t="str">
            <v>Mathias Nyvang</v>
          </cell>
          <cell r="C13">
            <v>1.4111111111111112</v>
          </cell>
          <cell r="D13">
            <v>0</v>
          </cell>
          <cell r="E13">
            <v>53.637091334098557</v>
          </cell>
          <cell r="F13">
            <v>57.928058640826443</v>
          </cell>
        </row>
        <row r="14">
          <cell r="B14" t="str">
            <v>Pontus Fred</v>
          </cell>
          <cell r="C14">
            <v>1.4201388888888891</v>
          </cell>
          <cell r="D14">
            <v>0</v>
          </cell>
          <cell r="E14">
            <v>52.807166801175093</v>
          </cell>
          <cell r="F14">
            <v>57.031740145269104</v>
          </cell>
        </row>
        <row r="15">
          <cell r="B15" t="str">
            <v>Markus Salo</v>
          </cell>
          <cell r="C15">
            <v>1.4520833333333334</v>
          </cell>
          <cell r="D15">
            <v>65.921503348384249</v>
          </cell>
          <cell r="E15">
            <v>51.167260940180704</v>
          </cell>
          <cell r="F15">
            <v>55.260641815395161</v>
          </cell>
        </row>
        <row r="16">
          <cell r="B16" t="str">
            <v>Mikael Donner</v>
          </cell>
          <cell r="C16">
            <v>1.465972222222222</v>
          </cell>
          <cell r="D16">
            <v>0</v>
          </cell>
          <cell r="E16">
            <v>50.208824795562599</v>
          </cell>
          <cell r="F16">
            <v>54.22553077920761</v>
          </cell>
        </row>
        <row r="17">
          <cell r="B17" t="str">
            <v>Waldemar von Frenckell</v>
          </cell>
          <cell r="C17">
            <v>1.4888888888888889</v>
          </cell>
          <cell r="D17">
            <v>50.238090631362944</v>
          </cell>
          <cell r="E17">
            <v>48.969643498576225</v>
          </cell>
          <cell r="F17">
            <v>52.887214978462325</v>
          </cell>
        </row>
        <row r="18">
          <cell r="B18" t="str">
            <v>Casper Thyresen</v>
          </cell>
          <cell r="C18">
            <v>1.6354166666666667</v>
          </cell>
          <cell r="D18">
            <v>0</v>
          </cell>
          <cell r="E18">
            <v>44.157538080026413</v>
          </cell>
          <cell r="F18">
            <v>47.690141126428529</v>
          </cell>
        </row>
        <row r="19">
          <cell r="B19" t="str">
            <v>Christian Bertel Andersen</v>
          </cell>
          <cell r="C19">
            <v>1.6798611111111112</v>
          </cell>
          <cell r="D19">
            <v>0</v>
          </cell>
          <cell r="E19">
            <v>42.575894458857796</v>
          </cell>
          <cell r="F19">
            <v>45.981966015566421</v>
          </cell>
        </row>
        <row r="20">
          <cell r="B20" t="str">
            <v>Robert Reimens</v>
          </cell>
          <cell r="C20">
            <v>1.7090277777777778</v>
          </cell>
          <cell r="D20">
            <v>0</v>
          </cell>
          <cell r="E20">
            <v>41.44298058248345</v>
          </cell>
          <cell r="F20">
            <v>44.758419029082127</v>
          </cell>
        </row>
      </sheetData>
      <sheetData sheetId="1">
        <row r="2">
          <cell r="B2" t="str">
            <v>Sofia Joronen</v>
          </cell>
          <cell r="C2">
            <v>1.1416666666666666</v>
          </cell>
          <cell r="D2">
            <v>82.958396108166269</v>
          </cell>
          <cell r="E2">
            <v>86.434556600875382</v>
          </cell>
          <cell r="F2">
            <v>93.349321128945419</v>
          </cell>
        </row>
        <row r="3">
          <cell r="B3" t="str">
            <v>Julia Koivisto</v>
          </cell>
          <cell r="C3">
            <v>1.1458333333333333</v>
          </cell>
          <cell r="D3">
            <v>0</v>
          </cell>
          <cell r="E3">
            <v>85.402580379640696</v>
          </cell>
          <cell r="F3">
            <v>92.234786810011954</v>
          </cell>
        </row>
        <row r="4">
          <cell r="B4" t="str">
            <v>Rafaela von Frenckell</v>
          </cell>
          <cell r="C4">
            <v>1.1513888888888888</v>
          </cell>
          <cell r="D4">
            <v>70.028912488408452</v>
          </cell>
          <cell r="E4">
            <v>84.276299276824574</v>
          </cell>
          <cell r="F4">
            <v>91.018403218970548</v>
          </cell>
        </row>
        <row r="5">
          <cell r="B5" t="str">
            <v>Hilda Kukonlehto</v>
          </cell>
          <cell r="C5">
            <v>1.1944444444444444</v>
          </cell>
          <cell r="D5">
            <v>86.094466073971191</v>
          </cell>
          <cell r="E5">
            <v>80.549971381129737</v>
          </cell>
          <cell r="F5">
            <v>86.993969091620116</v>
          </cell>
        </row>
        <row r="6">
          <cell r="B6" t="str">
            <v>Satu Rautiainen</v>
          </cell>
          <cell r="C6">
            <v>1.2083333333333333</v>
          </cell>
          <cell r="D6">
            <v>85.602836010056251</v>
          </cell>
          <cell r="E6">
            <v>78.943561695466187</v>
          </cell>
          <cell r="F6">
            <v>85.259046631103487</v>
          </cell>
        </row>
        <row r="7">
          <cell r="B7" t="str">
            <v>Karin Stenback</v>
          </cell>
          <cell r="C7">
            <v>1.2402777777777778</v>
          </cell>
          <cell r="D7">
            <v>0</v>
          </cell>
          <cell r="E7">
            <v>76.247281032855085</v>
          </cell>
          <cell r="F7">
            <v>82.347063515483498</v>
          </cell>
        </row>
        <row r="8">
          <cell r="B8" t="str">
            <v>Nina Germann Najdjerg</v>
          </cell>
          <cell r="C8">
            <v>1.2479166666666666</v>
          </cell>
          <cell r="D8">
            <v>0</v>
          </cell>
          <cell r="E8">
            <v>75.121586254450293</v>
          </cell>
          <cell r="F8">
            <v>81.131313154806321</v>
          </cell>
        </row>
        <row r="9">
          <cell r="B9" t="str">
            <v>Mari Tuokko</v>
          </cell>
          <cell r="C9">
            <v>1.2694444444444444</v>
          </cell>
          <cell r="D9">
            <v>78.994328984132892</v>
          </cell>
          <cell r="E9">
            <v>73.199856167294953</v>
          </cell>
          <cell r="F9">
            <v>79.055844660678559</v>
          </cell>
        </row>
        <row r="10">
          <cell r="B10" t="str">
            <v>Marie Fred</v>
          </cell>
          <cell r="C10">
            <v>1.2756944444444445</v>
          </cell>
          <cell r="D10">
            <v>89.999999999999986</v>
          </cell>
          <cell r="E10">
            <v>72.196616030693079</v>
          </cell>
          <cell r="F10">
            <v>77.972345313148537</v>
          </cell>
        </row>
        <row r="11">
          <cell r="B11" t="str">
            <v>Kirsi Putila</v>
          </cell>
          <cell r="C11">
            <v>1.288888888888889</v>
          </cell>
          <cell r="D11">
            <v>49.603140149870995</v>
          </cell>
          <cell r="E11">
            <v>70.819520594262499</v>
          </cell>
          <cell r="F11">
            <v>76.485082241803511</v>
          </cell>
        </row>
        <row r="12">
          <cell r="B12" t="str">
            <v>Nella Keskinen</v>
          </cell>
          <cell r="C12">
            <v>1.3173611111111112</v>
          </cell>
          <cell r="D12">
            <v>81.298771387659841</v>
          </cell>
          <cell r="E12">
            <v>68.664668844237838</v>
          </cell>
          <cell r="F12">
            <v>74.157842351776864</v>
          </cell>
        </row>
        <row r="13">
          <cell r="B13" t="str">
            <v>Liisa Muukkonen</v>
          </cell>
          <cell r="C13">
            <v>1.3597222222222223</v>
          </cell>
          <cell r="D13">
            <v>0</v>
          </cell>
          <cell r="E13">
            <v>65.920696308522579</v>
          </cell>
          <cell r="F13">
            <v>71.194352013204394</v>
          </cell>
        </row>
        <row r="14">
          <cell r="B14" t="str">
            <v>Caroline Sandelin</v>
          </cell>
          <cell r="C14">
            <v>1.4444444444444444</v>
          </cell>
          <cell r="D14">
            <v>63.410934371336943</v>
          </cell>
          <cell r="E14">
            <v>61.484889397430386</v>
          </cell>
          <cell r="F14">
            <v>66.403680549224816</v>
          </cell>
        </row>
        <row r="15">
          <cell r="B15" t="str">
            <v>Katariina Nurmo</v>
          </cell>
          <cell r="C15">
            <v>1.4472222222222222</v>
          </cell>
          <cell r="D15">
            <v>73.299068304579393</v>
          </cell>
          <cell r="E15">
            <v>60.798664357592713</v>
          </cell>
          <cell r="F15">
            <v>65.66255750620013</v>
          </cell>
        </row>
        <row r="16">
          <cell r="B16" t="str">
            <v>Henriikka Hölsö</v>
          </cell>
          <cell r="C16">
            <v>1.4576388888888889</v>
          </cell>
          <cell r="D16">
            <v>57.598079206321316</v>
          </cell>
          <cell r="E16">
            <v>59.800030059929114</v>
          </cell>
          <cell r="F16">
            <v>64.58403246472345</v>
          </cell>
        </row>
        <row r="17">
          <cell r="B17" t="str">
            <v>Marjaana Nurmo</v>
          </cell>
          <cell r="C17">
            <v>1.4944444444444445</v>
          </cell>
          <cell r="D17">
            <v>59.832342071694271</v>
          </cell>
          <cell r="E17">
            <v>57.777002634925282</v>
          </cell>
          <cell r="F17">
            <v>62.39916284571931</v>
          </cell>
        </row>
        <row r="18">
          <cell r="B18" t="str">
            <v>Nina Hallor</v>
          </cell>
          <cell r="C18">
            <v>1.5354166666666667</v>
          </cell>
          <cell r="D18">
            <v>0</v>
          </cell>
          <cell r="E18">
            <v>55.699663611455108</v>
          </cell>
          <cell r="F18">
            <v>60.155636700371524</v>
          </cell>
        </row>
        <row r="19">
          <cell r="B19" t="str">
            <v>Jutta Nurminen</v>
          </cell>
          <cell r="C19">
            <v>1.5784722222222223</v>
          </cell>
          <cell r="D19">
            <v>53.218823268755649</v>
          </cell>
          <cell r="E19">
            <v>53.659394113284314</v>
          </cell>
          <cell r="F19">
            <v>57.952145642347062</v>
          </cell>
        </row>
        <row r="20">
          <cell r="B20" t="str">
            <v>Sofie von Frenckell</v>
          </cell>
          <cell r="C20">
            <v>1.7979166666666666</v>
          </cell>
          <cell r="D20">
            <v>0</v>
          </cell>
          <cell r="E20">
            <v>46.652626262674104</v>
          </cell>
          <cell r="F20">
            <v>50.384836363688038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iehet"/>
      <sheetName val="Naiset"/>
    </sheetNames>
    <sheetDataSet>
      <sheetData sheetId="0">
        <row r="2">
          <cell r="B2" t="str">
            <v>Niko Latva</v>
          </cell>
          <cell r="C2">
            <v>2.8090277777777781</v>
          </cell>
          <cell r="D2">
            <v>66.598093101317701</v>
          </cell>
          <cell r="E2">
            <v>71.010181230692467</v>
          </cell>
          <cell r="F2">
            <v>76.690995729147872</v>
          </cell>
        </row>
        <row r="3">
          <cell r="B3" t="str">
            <v>Johan Runesson</v>
          </cell>
          <cell r="C3">
            <v>2.8138888888888887</v>
          </cell>
          <cell r="D3">
            <v>0</v>
          </cell>
          <cell r="E3">
            <v>70.222937774381393</v>
          </cell>
          <cell r="F3">
            <v>75.840772796331905</v>
          </cell>
        </row>
        <row r="4">
          <cell r="B4" t="str">
            <v>Antti Iivari</v>
          </cell>
          <cell r="C4">
            <v>2.8611111111111112</v>
          </cell>
          <cell r="D4">
            <v>90</v>
          </cell>
          <cell r="E4">
            <v>68.410316661513534</v>
          </cell>
          <cell r="F4">
            <v>73.883141994434624</v>
          </cell>
        </row>
        <row r="5">
          <cell r="B5" t="str">
            <v>Jonas Falck Weber</v>
          </cell>
          <cell r="C5">
            <v>3.0500000000000003</v>
          </cell>
          <cell r="D5">
            <v>0</v>
          </cell>
          <cell r="E5">
            <v>63.56048848567351</v>
          </cell>
          <cell r="F5">
            <v>68.645327564527392</v>
          </cell>
        </row>
        <row r="6">
          <cell r="B6" t="str">
            <v>Matti Vainionpää</v>
          </cell>
          <cell r="C6">
            <v>3.0597222222222222</v>
          </cell>
          <cell r="D6">
            <v>57.658568798828085</v>
          </cell>
          <cell r="E6">
            <v>62.747350479509841</v>
          </cell>
          <cell r="F6">
            <v>67.767138517870634</v>
          </cell>
        </row>
        <row r="7">
          <cell r="B7" t="str">
            <v>Markus Salo</v>
          </cell>
          <cell r="C7">
            <v>3.0638888888888887</v>
          </cell>
          <cell r="D7">
            <v>65.921503348384249</v>
          </cell>
          <cell r="E7">
            <v>62.051674296546409</v>
          </cell>
          <cell r="F7">
            <v>67.015808240270133</v>
          </cell>
        </row>
        <row r="8">
          <cell r="B8" t="str">
            <v>Tapio Perä</v>
          </cell>
          <cell r="C8">
            <v>3.1104166666666671</v>
          </cell>
          <cell r="D8">
            <v>65.701999816375832</v>
          </cell>
          <cell r="E8">
            <v>60.522247774057838</v>
          </cell>
          <cell r="F8">
            <v>65.364027595982463</v>
          </cell>
        </row>
        <row r="9">
          <cell r="B9" t="str">
            <v>Johan Hagströmer</v>
          </cell>
          <cell r="C9">
            <v>3.2354166666666671</v>
          </cell>
          <cell r="D9">
            <v>0</v>
          </cell>
          <cell r="E9">
            <v>57.605990247616944</v>
          </cell>
          <cell r="F9">
            <v>62.214469467426305</v>
          </cell>
        </row>
        <row r="10">
          <cell r="B10" t="str">
            <v>Waldemar von Frenckell</v>
          </cell>
          <cell r="C10">
            <v>3.369444444444444</v>
          </cell>
          <cell r="D10">
            <v>50.238090631362944</v>
          </cell>
          <cell r="E10">
            <v>54.759577359293026</v>
          </cell>
          <cell r="F10">
            <v>59.140343548036469</v>
          </cell>
        </row>
        <row r="11">
          <cell r="B11" t="str">
            <v>Robert Johansson</v>
          </cell>
          <cell r="C11">
            <v>3.5513888888888889</v>
          </cell>
          <cell r="D11">
            <v>0</v>
          </cell>
          <cell r="E11">
            <v>51.427577264554571</v>
          </cell>
          <cell r="F11">
            <v>55.541783445718941</v>
          </cell>
        </row>
        <row r="12">
          <cell r="B12" t="str">
            <v>Pontus Fred</v>
          </cell>
          <cell r="C12">
            <v>3.5965277777777778</v>
          </cell>
          <cell r="D12">
            <v>0</v>
          </cell>
          <cell r="E12">
            <v>50.262172410614859</v>
          </cell>
          <cell r="F12">
            <v>54.28314620346405</v>
          </cell>
        </row>
        <row r="13">
          <cell r="B13" t="str">
            <v>Oscar Ericsson</v>
          </cell>
          <cell r="C13">
            <v>3.6395833333333329</v>
          </cell>
          <cell r="D13">
            <v>0</v>
          </cell>
          <cell r="E13">
            <v>49.15377822900529</v>
          </cell>
          <cell r="F13">
            <v>53.086080487325717</v>
          </cell>
        </row>
        <row r="14">
          <cell r="B14" t="str">
            <v>Mathias Nyvang</v>
          </cell>
          <cell r="C14">
            <v>3.745138888888889</v>
          </cell>
          <cell r="D14">
            <v>0</v>
          </cell>
          <cell r="E14">
            <v>47.269073332441877</v>
          </cell>
          <cell r="F14">
            <v>51.050599199037229</v>
          </cell>
        </row>
        <row r="15">
          <cell r="B15" t="str">
            <v>Christian Bertel Andersen</v>
          </cell>
          <cell r="C15">
            <v>3.9506944444444443</v>
          </cell>
          <cell r="D15">
            <v>0</v>
          </cell>
          <cell r="E15">
            <v>44.336310997627251</v>
          </cell>
          <cell r="F15">
            <v>47.883215877437436</v>
          </cell>
        </row>
        <row r="16">
          <cell r="B16" t="str">
            <v>Casper Thyresen</v>
          </cell>
          <cell r="C16">
            <v>3.9569444444444444</v>
          </cell>
          <cell r="D16">
            <v>0</v>
          </cell>
          <cell r="E16">
            <v>43.7936879693127</v>
          </cell>
          <cell r="F16">
            <v>47.297183006857722</v>
          </cell>
        </row>
        <row r="17">
          <cell r="B17" t="str">
            <v>Robert Reimens</v>
          </cell>
          <cell r="C17">
            <v>4.3270833333333334</v>
          </cell>
          <cell r="D17">
            <v>0</v>
          </cell>
          <cell r="E17">
            <v>39.615406007508589</v>
          </cell>
          <cell r="F17">
            <v>42.78463848810928</v>
          </cell>
        </row>
        <row r="18">
          <cell r="B18" t="str">
            <v>Roope Ruuhiala</v>
          </cell>
          <cell r="C18" t="str">
            <v>-</v>
          </cell>
          <cell r="D18">
            <v>44.203123787923452</v>
          </cell>
          <cell r="F18">
            <v>0</v>
          </cell>
        </row>
      </sheetData>
      <sheetData sheetId="1">
        <row r="2">
          <cell r="B2" t="str">
            <v>Satu Rautiainen</v>
          </cell>
          <cell r="C2">
            <v>2.7715277777777776</v>
          </cell>
          <cell r="D2">
            <v>85.602836010056251</v>
          </cell>
          <cell r="E2">
            <v>89.844267725462458</v>
          </cell>
          <cell r="F2">
            <v>97.031809143499459</v>
          </cell>
        </row>
        <row r="3">
          <cell r="B3" t="str">
            <v>Hilda Kukonlehto</v>
          </cell>
          <cell r="C3">
            <v>2.9208333333333329</v>
          </cell>
          <cell r="D3">
            <v>86.094466073971191</v>
          </cell>
          <cell r="E3">
            <v>84.452423457609413</v>
          </cell>
          <cell r="F3">
            <v>91.208617334218175</v>
          </cell>
        </row>
        <row r="4">
          <cell r="B4" t="str">
            <v>Karin Stenback</v>
          </cell>
          <cell r="C4">
            <v>2.9506944444444443</v>
          </cell>
          <cell r="D4">
            <v>0</v>
          </cell>
          <cell r="E4">
            <v>82.806616529322113</v>
          </cell>
          <cell r="F4">
            <v>89.431145851667893</v>
          </cell>
        </row>
        <row r="5">
          <cell r="B5" t="str">
            <v>Marie Fred</v>
          </cell>
          <cell r="C5">
            <v>3.0486111111111112</v>
          </cell>
          <cell r="D5">
            <v>89.999999999999986</v>
          </cell>
          <cell r="E5">
            <v>79.381260638604601</v>
          </cell>
          <cell r="F5">
            <v>85.731761489692971</v>
          </cell>
        </row>
        <row r="6">
          <cell r="B6" t="str">
            <v>Nina Germann Najdjerg</v>
          </cell>
          <cell r="C6">
            <v>3.1020833333333333</v>
          </cell>
          <cell r="D6">
            <v>0</v>
          </cell>
          <cell r="E6">
            <v>77.260388353225579</v>
          </cell>
          <cell r="F6">
            <v>83.441219421483638</v>
          </cell>
        </row>
        <row r="7">
          <cell r="B7" t="str">
            <v>Kirsi Putila</v>
          </cell>
          <cell r="C7">
            <v>3.120138888888889</v>
          </cell>
          <cell r="D7">
            <v>49.603140149870995</v>
          </cell>
          <cell r="E7">
            <v>76.065118037890755</v>
          </cell>
          <cell r="F7">
            <v>82.150327480922016</v>
          </cell>
        </row>
        <row r="8">
          <cell r="B8" t="str">
            <v>Julia Koivisto</v>
          </cell>
          <cell r="C8">
            <v>3.1368055555555556</v>
          </cell>
          <cell r="D8">
            <v>0</v>
          </cell>
          <cell r="E8">
            <v>74.916758006337759</v>
          </cell>
          <cell r="F8">
            <v>80.910098646844787</v>
          </cell>
        </row>
        <row r="9">
          <cell r="B9" t="str">
            <v>Mari Tuokko</v>
          </cell>
          <cell r="C9">
            <v>3.181944444444444</v>
          </cell>
          <cell r="D9">
            <v>78.994328984132892</v>
          </cell>
          <cell r="E9">
            <v>73.120344060456603</v>
          </cell>
          <cell r="F9">
            <v>78.969971585293138</v>
          </cell>
        </row>
        <row r="10">
          <cell r="B10" t="str">
            <v>Rafaela von Frenckell</v>
          </cell>
          <cell r="C10">
            <v>3.2076388888888889</v>
          </cell>
          <cell r="D10">
            <v>70.028912488408452</v>
          </cell>
          <cell r="E10">
            <v>71.806849330027418</v>
          </cell>
          <cell r="F10">
            <v>77.551397276429611</v>
          </cell>
        </row>
        <row r="11">
          <cell r="B11" t="str">
            <v>Sofia Joronen</v>
          </cell>
          <cell r="C11">
            <v>3.3097222222222222</v>
          </cell>
          <cell r="D11">
            <v>82.958396108166269</v>
          </cell>
          <cell r="E11">
            <v>68.886751495128223</v>
          </cell>
          <cell r="F11">
            <v>74.397691614738491</v>
          </cell>
        </row>
        <row r="12">
          <cell r="B12" t="str">
            <v>Nella Keskinen</v>
          </cell>
          <cell r="C12">
            <v>3.6</v>
          </cell>
          <cell r="D12">
            <v>81.298771387659841</v>
          </cell>
          <cell r="E12">
            <v>62.683772800186276</v>
          </cell>
          <cell r="F12">
            <v>67.698474624201182</v>
          </cell>
        </row>
        <row r="13">
          <cell r="B13" t="str">
            <v>Caroline Sandelin</v>
          </cell>
          <cell r="C13">
            <v>3.6062499999999997</v>
          </cell>
          <cell r="D13">
            <v>63.410934371336943</v>
          </cell>
          <cell r="E13">
            <v>61.927806425293696</v>
          </cell>
          <cell r="F13">
            <v>66.88203093931719</v>
          </cell>
        </row>
        <row r="14">
          <cell r="B14" t="str">
            <v>Nina Hallor</v>
          </cell>
          <cell r="C14">
            <v>3.681944444444444</v>
          </cell>
          <cell r="D14">
            <v>0</v>
          </cell>
          <cell r="E14">
            <v>60.020656231032561</v>
          </cell>
          <cell r="F14">
            <v>64.822308729515171</v>
          </cell>
        </row>
        <row r="15">
          <cell r="B15" t="str">
            <v>Katariina Nurmo</v>
          </cell>
          <cell r="C15">
            <v>3.8597222222222225</v>
          </cell>
          <cell r="D15">
            <v>73.299068304579393</v>
          </cell>
          <cell r="E15">
            <v>56.651302610168969</v>
          </cell>
          <cell r="F15">
            <v>61.18340681898249</v>
          </cell>
        </row>
        <row r="16">
          <cell r="B16" t="str">
            <v>Marjaana Nurmo</v>
          </cell>
          <cell r="C16">
            <v>4.1437499999999998</v>
          </cell>
          <cell r="D16">
            <v>59.832342071694271</v>
          </cell>
          <cell r="E16">
            <v>52.204853440205071</v>
          </cell>
          <cell r="F16">
            <v>56.381241715421481</v>
          </cell>
        </row>
        <row r="17">
          <cell r="B17" t="str">
            <v>Jutta Nurminen</v>
          </cell>
          <cell r="C17">
            <v>4.2576388888888888</v>
          </cell>
          <cell r="D17">
            <v>53.218823268755649</v>
          </cell>
          <cell r="E17">
            <v>50.260117606930045</v>
          </cell>
          <cell r="F17">
            <v>54.280927015484451</v>
          </cell>
        </row>
        <row r="18">
          <cell r="B18" t="str">
            <v>Henriikka Hölsö</v>
          </cell>
          <cell r="C18">
            <v>4.2930555555555552</v>
          </cell>
          <cell r="D18">
            <v>57.598079206321316</v>
          </cell>
          <cell r="E18">
            <v>49.301714917255353</v>
          </cell>
          <cell r="F18">
            <v>53.245852110635788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iehet"/>
      <sheetName val="Naiset"/>
    </sheetNames>
    <sheetDataSet>
      <sheetData sheetId="0">
        <row r="2">
          <cell r="B2" t="str">
            <v>Johan Ek-Larsson</v>
          </cell>
          <cell r="C2">
            <v>3.9708333333333332</v>
          </cell>
          <cell r="D2">
            <v>0</v>
          </cell>
          <cell r="E2">
            <v>84.918053724994834</v>
          </cell>
          <cell r="F2">
            <v>91.711498022994434</v>
          </cell>
        </row>
        <row r="3">
          <cell r="B3" t="str">
            <v>Antti Iivari</v>
          </cell>
          <cell r="C3">
            <v>4.396527777777778</v>
          </cell>
          <cell r="D3">
            <v>90</v>
          </cell>
          <cell r="E3">
            <v>76.299148089620118</v>
          </cell>
          <cell r="F3">
            <v>82.403079936789737</v>
          </cell>
        </row>
        <row r="4">
          <cell r="B4" t="str">
            <v>Mikko Hölsö</v>
          </cell>
          <cell r="C4">
            <v>4.5055555555555555</v>
          </cell>
          <cell r="D4">
            <v>74.403725418370399</v>
          </cell>
          <cell r="E4">
            <v>74.065718543657454</v>
          </cell>
          <cell r="F4">
            <v>79.990976027150055</v>
          </cell>
        </row>
        <row r="5">
          <cell r="B5" t="str">
            <v>Martin Jansson</v>
          </cell>
          <cell r="C5">
            <v>4.7118055555555554</v>
          </cell>
          <cell r="D5">
            <v>0</v>
          </cell>
          <cell r="E5">
            <v>70.45347933192545</v>
          </cell>
          <cell r="F5">
            <v>76.089757678479486</v>
          </cell>
        </row>
        <row r="6">
          <cell r="B6" t="str">
            <v>Jonas Falck Weber</v>
          </cell>
          <cell r="C6">
            <v>4.8715277777777777</v>
          </cell>
          <cell r="D6">
            <v>0</v>
          </cell>
          <cell r="E6">
            <v>67.785507145114551</v>
          </cell>
          <cell r="F6">
            <v>73.208347716723722</v>
          </cell>
        </row>
        <row r="7">
          <cell r="B7" t="str">
            <v>Johan Hagströmer</v>
          </cell>
          <cell r="C7">
            <v>4.9333333333333336</v>
          </cell>
          <cell r="D7">
            <v>0</v>
          </cell>
          <cell r="E7">
            <v>66.582743240265089</v>
          </cell>
          <cell r="F7">
            <v>71.909362699486294</v>
          </cell>
        </row>
        <row r="8">
          <cell r="B8" t="str">
            <v>Olof Ljunggren</v>
          </cell>
          <cell r="C8">
            <v>4.9486111111111111</v>
          </cell>
          <cell r="D8">
            <v>0</v>
          </cell>
          <cell r="E8">
            <v>66.024738048653916</v>
          </cell>
          <cell r="F8">
            <v>71.306717092546236</v>
          </cell>
        </row>
        <row r="9">
          <cell r="B9" t="str">
            <v>Lasse Falck Weber</v>
          </cell>
          <cell r="C9">
            <v>4.9624999999999995</v>
          </cell>
          <cell r="D9">
            <v>0</v>
          </cell>
          <cell r="E9">
            <v>65.488491280516698</v>
          </cell>
          <cell r="F9">
            <v>70.727570582958037</v>
          </cell>
        </row>
        <row r="10">
          <cell r="B10" t="str">
            <v>Andreas Davidsson</v>
          </cell>
          <cell r="C10">
            <v>4.989583333333333</v>
          </cell>
          <cell r="D10">
            <v>0</v>
          </cell>
          <cell r="E10">
            <v>64.783470291779665</v>
          </cell>
          <cell r="F10">
            <v>69.966147915122036</v>
          </cell>
        </row>
        <row r="11">
          <cell r="B11" t="str">
            <v>Tapio Perä</v>
          </cell>
          <cell r="C11">
            <v>5.1722222222222225</v>
          </cell>
          <cell r="D11">
            <v>65.701999816375832</v>
          </cell>
          <cell r="E11">
            <v>62.158661305357327</v>
          </cell>
          <cell r="F11">
            <v>67.131354209785911</v>
          </cell>
        </row>
        <row r="12">
          <cell r="B12" t="str">
            <v>Johan Runesson</v>
          </cell>
          <cell r="C12">
            <v>5.2215277777777773</v>
          </cell>
          <cell r="D12">
            <v>0</v>
          </cell>
          <cell r="E12">
            <v>61.237689155228892</v>
          </cell>
          <cell r="F12">
            <v>66.136704287647206</v>
          </cell>
        </row>
        <row r="13">
          <cell r="B13" t="str">
            <v>Pontus Jansson</v>
          </cell>
          <cell r="C13">
            <v>5.3479166666666664</v>
          </cell>
          <cell r="D13">
            <v>0</v>
          </cell>
          <cell r="E13">
            <v>59.464311143232123</v>
          </cell>
          <cell r="F13">
            <v>64.221456034690704</v>
          </cell>
        </row>
        <row r="14">
          <cell r="B14" t="str">
            <v>Anton Berneving</v>
          </cell>
          <cell r="C14">
            <v>5.384722222222222</v>
          </cell>
          <cell r="D14">
            <v>0</v>
          </cell>
          <cell r="E14">
            <v>58.73396124192611</v>
          </cell>
          <cell r="F14">
            <v>63.432678141280206</v>
          </cell>
        </row>
        <row r="15">
          <cell r="B15" t="str">
            <v>Albin Axelsson</v>
          </cell>
          <cell r="C15">
            <v>5.4416666666666664</v>
          </cell>
          <cell r="D15">
            <v>0</v>
          </cell>
          <cell r="E15">
            <v>57.798827313139313</v>
          </cell>
          <cell r="F15">
            <v>62.42273349819046</v>
          </cell>
        </row>
        <row r="16">
          <cell r="B16" t="str">
            <v>Felix Persson</v>
          </cell>
          <cell r="C16">
            <v>5.5951388888888891</v>
          </cell>
          <cell r="D16">
            <v>0</v>
          </cell>
          <cell r="E16">
            <v>55.901711081249118</v>
          </cell>
          <cell r="F16">
            <v>60.37384796774905</v>
          </cell>
        </row>
        <row r="17">
          <cell r="B17" t="str">
            <v>Jan Moller</v>
          </cell>
          <cell r="C17">
            <v>5.8791666666666664</v>
          </cell>
          <cell r="D17">
            <v>0</v>
          </cell>
          <cell r="E17">
            <v>52.904389503601315</v>
          </cell>
          <cell r="F17">
            <v>57.136740663889427</v>
          </cell>
        </row>
        <row r="18">
          <cell r="B18" t="str">
            <v>Jes Mose Jensen</v>
          </cell>
          <cell r="C18">
            <v>6.0812499999999998</v>
          </cell>
          <cell r="D18">
            <v>0</v>
          </cell>
          <cell r="E18">
            <v>50.859545151690455</v>
          </cell>
          <cell r="F18">
            <v>54.928308763825697</v>
          </cell>
        </row>
        <row r="19">
          <cell r="B19" t="str">
            <v>Ingemar Ericsson</v>
          </cell>
          <cell r="C19">
            <v>6.167361111111112</v>
          </cell>
          <cell r="D19">
            <v>0</v>
          </cell>
          <cell r="E19">
            <v>49.866626759285865</v>
          </cell>
          <cell r="F19">
            <v>53.855956900028737</v>
          </cell>
        </row>
        <row r="20">
          <cell r="B20" t="str">
            <v>Jacob Seerup Kirkeby</v>
          </cell>
          <cell r="C20">
            <v>6.2152777777777777</v>
          </cell>
          <cell r="D20">
            <v>0</v>
          </cell>
          <cell r="E20">
            <v>49.201562860903053</v>
          </cell>
          <cell r="F20">
            <v>53.1376878897753</v>
          </cell>
        </row>
        <row r="21">
          <cell r="B21" t="str">
            <v>Niklas Cedestedt</v>
          </cell>
          <cell r="C21">
            <v>6.3875000000000002</v>
          </cell>
          <cell r="D21">
            <v>0</v>
          </cell>
          <cell r="E21">
            <v>47.601920304516945</v>
          </cell>
          <cell r="F21">
            <v>51.410073928878305</v>
          </cell>
        </row>
        <row r="22">
          <cell r="B22" t="str">
            <v>Adam Aili</v>
          </cell>
          <cell r="C22">
            <v>6.6006944444444438</v>
          </cell>
          <cell r="D22">
            <v>0</v>
          </cell>
          <cell r="E22">
            <v>45.800203926019094</v>
          </cell>
          <cell r="F22">
            <v>49.464220240100623</v>
          </cell>
        </row>
        <row r="23">
          <cell r="B23" t="str">
            <v>Johan Lanzaro</v>
          </cell>
          <cell r="C23">
            <v>6.604166666666667</v>
          </cell>
          <cell r="D23">
            <v>0</v>
          </cell>
          <cell r="E23">
            <v>45.512030880407572</v>
          </cell>
          <cell r="F23">
            <v>49.152993350840184</v>
          </cell>
        </row>
        <row r="24">
          <cell r="B24" t="str">
            <v>Mikael Helin</v>
          </cell>
          <cell r="C24">
            <v>6.8479166666666664</v>
          </cell>
          <cell r="D24">
            <v>0</v>
          </cell>
          <cell r="E24">
            <v>43.637348040618654</v>
          </cell>
          <cell r="F24">
            <v>47.128335883868147</v>
          </cell>
        </row>
        <row r="25">
          <cell r="B25" t="str">
            <v>Joakim Skärlen</v>
          </cell>
          <cell r="C25">
            <v>7.2833333333333341</v>
          </cell>
          <cell r="D25">
            <v>0</v>
          </cell>
          <cell r="E25">
            <v>40.789127038940222</v>
          </cell>
          <cell r="F25">
            <v>44.052257202055443</v>
          </cell>
        </row>
        <row r="26">
          <cell r="B26" t="str">
            <v>Leif Haajanen</v>
          </cell>
          <cell r="C26">
            <v>7.4145833333333329</v>
          </cell>
          <cell r="D26">
            <v>50.878626000618787</v>
          </cell>
          <cell r="E26">
            <v>39.831866604876808</v>
          </cell>
          <cell r="F26">
            <v>43.018415933266958</v>
          </cell>
        </row>
        <row r="27">
          <cell r="B27" t="str">
            <v>Christian Bertel Andersen</v>
          </cell>
          <cell r="C27">
            <v>7.9652777777777777</v>
          </cell>
          <cell r="D27">
            <v>0</v>
          </cell>
          <cell r="E27">
            <v>36.859051010996879</v>
          </cell>
          <cell r="F27">
            <v>39.807775091876628</v>
          </cell>
        </row>
        <row r="28">
          <cell r="B28" t="str">
            <v>Allan Reiche Andersen</v>
          </cell>
          <cell r="C28">
            <v>8.2965277777777775</v>
          </cell>
          <cell r="D28">
            <v>0</v>
          </cell>
          <cell r="E28">
            <v>35.177181757093734</v>
          </cell>
          <cell r="F28">
            <v>37.991356297661234</v>
          </cell>
        </row>
        <row r="29">
          <cell r="B29" t="str">
            <v>Joachim Hellquist</v>
          </cell>
          <cell r="C29">
            <v>8.5368055555555546</v>
          </cell>
          <cell r="D29">
            <v>0</v>
          </cell>
          <cell r="E29">
            <v>33.982776035781612</v>
          </cell>
          <cell r="F29">
            <v>36.701398118644143</v>
          </cell>
        </row>
        <row r="30">
          <cell r="B30" t="str">
            <v>Robert Reimers</v>
          </cell>
          <cell r="C30">
            <v>8.5562500000000004</v>
          </cell>
          <cell r="D30">
            <v>0</v>
          </cell>
          <cell r="E30">
            <v>33.701707748050296</v>
          </cell>
          <cell r="F30">
            <v>36.397844367894322</v>
          </cell>
        </row>
        <row r="31">
          <cell r="B31" t="str">
            <v>Maxime Bonneau</v>
          </cell>
          <cell r="C31">
            <v>8.8062500000000004</v>
          </cell>
          <cell r="D31">
            <v>0</v>
          </cell>
          <cell r="E31">
            <v>32.546898235122811</v>
          </cell>
          <cell r="F31">
            <v>35.15065009393264</v>
          </cell>
        </row>
      </sheetData>
      <sheetData sheetId="1">
        <row r="2">
          <cell r="B2" t="str">
            <v>Marie Fred</v>
          </cell>
          <cell r="C2">
            <v>4.4256944444444448</v>
          </cell>
          <cell r="D2">
            <v>89.999999999999986</v>
          </cell>
          <cell r="E2">
            <v>89.161076201032742</v>
          </cell>
          <cell r="F2">
            <v>96.293962297115371</v>
          </cell>
        </row>
        <row r="3">
          <cell r="B3" t="str">
            <v>Julia Davidsson</v>
          </cell>
          <cell r="C3">
            <v>4.4868055555555557</v>
          </cell>
          <cell r="D3">
            <v>0</v>
          </cell>
          <cell r="E3">
            <v>86.931916604776404</v>
          </cell>
          <cell r="F3">
            <v>93.886469933158523</v>
          </cell>
        </row>
        <row r="4">
          <cell r="B4" t="str">
            <v>Karin Stenback</v>
          </cell>
          <cell r="C4">
            <v>4.6548611111111109</v>
          </cell>
          <cell r="D4">
            <v>0</v>
          </cell>
          <cell r="E4">
            <v>82.815259993695221</v>
          </cell>
          <cell r="F4">
            <v>89.440480793190844</v>
          </cell>
        </row>
        <row r="5">
          <cell r="B5" t="str">
            <v>Rafaela von Frenckell</v>
          </cell>
          <cell r="C5">
            <v>4.864583333333333</v>
          </cell>
          <cell r="D5">
            <v>70.028912488408452</v>
          </cell>
          <cell r="E5">
            <v>78.30895964197255</v>
          </cell>
          <cell r="F5">
            <v>84.573676413330361</v>
          </cell>
        </row>
        <row r="6">
          <cell r="B6" t="str">
            <v>Nina Germann Najdjerg</v>
          </cell>
          <cell r="C6">
            <v>4.9076388888888891</v>
          </cell>
          <cell r="D6">
            <v>0</v>
          </cell>
          <cell r="E6">
            <v>76.694189450445222</v>
          </cell>
          <cell r="F6">
            <v>82.829724606480852</v>
          </cell>
        </row>
        <row r="7">
          <cell r="B7" t="str">
            <v>Lisa Andersson</v>
          </cell>
          <cell r="C7">
            <v>5.6506944444444445</v>
          </cell>
          <cell r="D7">
            <v>0</v>
          </cell>
          <cell r="E7">
            <v>65.80329499822723</v>
          </cell>
          <cell r="F7">
            <v>71.067558598085412</v>
          </cell>
        </row>
        <row r="8">
          <cell r="B8" t="str">
            <v>Alice Axelsson</v>
          </cell>
          <cell r="C8">
            <v>5.7409722222222221</v>
          </cell>
          <cell r="D8">
            <v>0</v>
          </cell>
          <cell r="E8">
            <v>63.97544283958554</v>
          </cell>
          <cell r="F8">
            <v>69.093478266752385</v>
          </cell>
        </row>
        <row r="9">
          <cell r="B9" t="str">
            <v>Nina Hallor</v>
          </cell>
          <cell r="C9">
            <v>5.9180555555555552</v>
          </cell>
          <cell r="D9">
            <v>0</v>
          </cell>
          <cell r="E9">
            <v>61.291781331745185</v>
          </cell>
          <cell r="F9">
            <v>66.1951238382848</v>
          </cell>
        </row>
        <row r="10">
          <cell r="B10" t="str">
            <v>Nella Keskinen</v>
          </cell>
          <cell r="C10">
            <v>5.979861111111112</v>
          </cell>
          <cell r="D10">
            <v>81.298771387659841</v>
          </cell>
          <cell r="E10">
            <v>59.896891773709328</v>
          </cell>
          <cell r="F10">
            <v>64.688643115606084</v>
          </cell>
        </row>
        <row r="11">
          <cell r="B11" t="str">
            <v>Sara Johansson</v>
          </cell>
          <cell r="C11">
            <v>6.021527777777778</v>
          </cell>
          <cell r="D11">
            <v>0</v>
          </cell>
          <cell r="E11">
            <v>58.72629565421402</v>
          </cell>
          <cell r="F11">
            <v>63.424399306551145</v>
          </cell>
        </row>
        <row r="12">
          <cell r="B12" t="str">
            <v>Maja Markedahl Lilleor</v>
          </cell>
          <cell r="C12">
            <v>6.1013888888888888</v>
          </cell>
          <cell r="D12">
            <v>0</v>
          </cell>
          <cell r="E12">
            <v>57.211391323920829</v>
          </cell>
          <cell r="F12">
            <v>61.788302629834497</v>
          </cell>
        </row>
        <row r="13">
          <cell r="B13" t="str">
            <v>Satu Rautiainen</v>
          </cell>
          <cell r="C13">
            <v>6.3416666666666659</v>
          </cell>
          <cell r="D13">
            <v>85.602836010056251</v>
          </cell>
          <cell r="E13">
            <v>54.325762015576778</v>
          </cell>
          <cell r="F13">
            <v>58.671822976822924</v>
          </cell>
        </row>
        <row r="14">
          <cell r="B14" t="str">
            <v>Linda Lönnberg</v>
          </cell>
          <cell r="C14">
            <v>6.5638888888888891</v>
          </cell>
          <cell r="D14">
            <v>0</v>
          </cell>
          <cell r="E14">
            <v>51.792893914571074</v>
          </cell>
          <cell r="F14">
            <v>55.936325427736762</v>
          </cell>
        </row>
        <row r="15">
          <cell r="B15" t="str">
            <v>Stina Backlund</v>
          </cell>
          <cell r="C15">
            <v>7.8999999999999995</v>
          </cell>
          <cell r="D15">
            <v>0</v>
          </cell>
          <cell r="E15">
            <v>42.456927552285897</v>
          </cell>
          <cell r="F15">
            <v>45.853481756468774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iehet"/>
      <sheetName val="Naiset"/>
    </sheetNames>
    <sheetDataSet>
      <sheetData sheetId="0">
        <row r="2">
          <cell r="B2" t="str">
            <v>Johan Runesson</v>
          </cell>
          <cell r="C2">
            <v>1.2958333333333334</v>
          </cell>
          <cell r="D2">
            <v>0</v>
          </cell>
          <cell r="E2">
            <v>79.085997740559449</v>
          </cell>
          <cell r="F2">
            <v>85.412877559804215</v>
          </cell>
        </row>
        <row r="3">
          <cell r="B3" t="str">
            <v>Johan Ek-Larsson</v>
          </cell>
          <cell r="C3">
            <v>1.34375</v>
          </cell>
          <cell r="D3">
            <v>0</v>
          </cell>
          <cell r="E3">
            <v>75.908380592970019</v>
          </cell>
          <cell r="F3">
            <v>81.981051040407621</v>
          </cell>
        </row>
        <row r="4">
          <cell r="B4" t="str">
            <v>Antti Iivari</v>
          </cell>
          <cell r="C4">
            <v>1.3451388888888889</v>
          </cell>
          <cell r="D4">
            <v>90</v>
          </cell>
          <cell r="E4">
            <v>75.472876154315969</v>
          </cell>
          <cell r="F4">
            <v>81.510706246661258</v>
          </cell>
        </row>
        <row r="5">
          <cell r="B5" t="str">
            <v>Jonas Falck Weber</v>
          </cell>
          <cell r="C5">
            <v>1.3597222222222223</v>
          </cell>
          <cell r="D5">
            <v>0</v>
          </cell>
          <cell r="E5">
            <v>74.310115308694108</v>
          </cell>
          <cell r="F5">
            <v>80.254924533389641</v>
          </cell>
        </row>
        <row r="6">
          <cell r="B6" t="str">
            <v>Mikko Hölsö</v>
          </cell>
          <cell r="C6">
            <v>1.3784722222222223</v>
          </cell>
          <cell r="D6">
            <v>74.403725418370399</v>
          </cell>
          <cell r="E6">
            <v>72.950856643796527</v>
          </cell>
          <cell r="F6">
            <v>78.786925175300254</v>
          </cell>
        </row>
        <row r="7">
          <cell r="B7" t="str">
            <v>Johan Hagströmer</v>
          </cell>
          <cell r="C7">
            <v>1.4236111111111109</v>
          </cell>
          <cell r="D7">
            <v>0</v>
          </cell>
          <cell r="E7">
            <v>70.300339073877637</v>
          </cell>
          <cell r="F7">
            <v>75.924366199787855</v>
          </cell>
        </row>
        <row r="8">
          <cell r="B8" t="str">
            <v>Felix Persson</v>
          </cell>
          <cell r="C8">
            <v>1.4284722222222221</v>
          </cell>
          <cell r="D8">
            <v>0</v>
          </cell>
          <cell r="E8">
            <v>69.724812719962188</v>
          </cell>
          <cell r="F8">
            <v>75.302797737559175</v>
          </cell>
        </row>
        <row r="9">
          <cell r="B9" t="str">
            <v>Martin Jansson</v>
          </cell>
          <cell r="C9">
            <v>1.4291666666666665</v>
          </cell>
          <cell r="D9">
            <v>0</v>
          </cell>
          <cell r="E9">
            <v>69.354802929288283</v>
          </cell>
          <cell r="F9">
            <v>74.903187163631344</v>
          </cell>
        </row>
        <row r="10">
          <cell r="B10" t="str">
            <v>Lasse Falck Weber</v>
          </cell>
          <cell r="C10">
            <v>1.4472222222222222</v>
          </cell>
          <cell r="D10">
            <v>0</v>
          </cell>
          <cell r="E10">
            <v>68.157595533583645</v>
          </cell>
          <cell r="F10">
            <v>73.610203176270346</v>
          </cell>
        </row>
        <row r="11">
          <cell r="B11" t="str">
            <v>Tapio Perä</v>
          </cell>
          <cell r="C11">
            <v>1.4756944444444444</v>
          </cell>
          <cell r="D11">
            <v>65.701999816375832</v>
          </cell>
          <cell r="E11">
            <v>66.517022943765326</v>
          </cell>
          <cell r="F11">
            <v>71.838384779266562</v>
          </cell>
        </row>
        <row r="12">
          <cell r="B12" t="str">
            <v>Pontus Jansson</v>
          </cell>
          <cell r="C12">
            <v>1.4861111111111109</v>
          </cell>
          <cell r="D12">
            <v>0</v>
          </cell>
          <cell r="E12">
            <v>65.727531971502046</v>
          </cell>
          <cell r="F12">
            <v>70.985734529222213</v>
          </cell>
        </row>
        <row r="13">
          <cell r="B13" t="str">
            <v>Albin Axelsson</v>
          </cell>
          <cell r="C13">
            <v>1.5041666666666667</v>
          </cell>
          <cell r="D13">
            <v>0</v>
          </cell>
          <cell r="E13">
            <v>64.61918886543279</v>
          </cell>
          <cell r="F13">
            <v>69.78872397466742</v>
          </cell>
        </row>
        <row r="14">
          <cell r="B14" t="str">
            <v>Anton Hallor</v>
          </cell>
          <cell r="C14">
            <v>1.5152777777777777</v>
          </cell>
          <cell r="D14">
            <v>0</v>
          </cell>
          <cell r="E14">
            <v>63.82832618975273</v>
          </cell>
          <cell r="F14">
            <v>68.934592284932947</v>
          </cell>
        </row>
        <row r="15">
          <cell r="B15" t="str">
            <v>Andreas Davidsson</v>
          </cell>
          <cell r="C15">
            <v>1.5680555555555555</v>
          </cell>
          <cell r="D15">
            <v>0</v>
          </cell>
          <cell r="E15">
            <v>61.37362817075001</v>
          </cell>
          <cell r="F15">
            <v>66.283518424410019</v>
          </cell>
        </row>
        <row r="16">
          <cell r="B16" t="str">
            <v>Jacob Seerup Kirkeby</v>
          </cell>
          <cell r="C16">
            <v>1.575</v>
          </cell>
          <cell r="D16">
            <v>0</v>
          </cell>
          <cell r="E16">
            <v>60.798014582480846</v>
          </cell>
          <cell r="F16">
            <v>65.661855749079322</v>
          </cell>
        </row>
        <row r="17">
          <cell r="B17" t="str">
            <v>Robert Johansson</v>
          </cell>
          <cell r="C17">
            <v>1.5999999999999999</v>
          </cell>
          <cell r="D17">
            <v>0</v>
          </cell>
          <cell r="E17">
            <v>59.547804573168236</v>
          </cell>
          <cell r="F17">
            <v>64.311628939021702</v>
          </cell>
        </row>
        <row r="18">
          <cell r="B18" t="str">
            <v>Anton Berneving</v>
          </cell>
          <cell r="C18">
            <v>1.6125</v>
          </cell>
          <cell r="D18">
            <v>0</v>
          </cell>
          <cell r="E18">
            <v>58.788280103399075</v>
          </cell>
          <cell r="F18">
            <v>63.491342511671007</v>
          </cell>
        </row>
        <row r="19">
          <cell r="B19" t="str">
            <v>Maxime Bonneau</v>
          </cell>
          <cell r="C19">
            <v>1.6131944444444446</v>
          </cell>
          <cell r="D19">
            <v>0</v>
          </cell>
          <cell r="E19">
            <v>58.465187715714883</v>
          </cell>
          <cell r="F19">
            <v>63.14240273297208</v>
          </cell>
        </row>
        <row r="20">
          <cell r="B20" t="str">
            <v>Olof Ljungren</v>
          </cell>
          <cell r="C20">
            <v>1.6256944444444443</v>
          </cell>
          <cell r="D20">
            <v>0</v>
          </cell>
          <cell r="E20">
            <v>57.720151955198098</v>
          </cell>
          <cell r="F20">
            <v>62.33776411161395</v>
          </cell>
        </row>
        <row r="21">
          <cell r="B21" t="str">
            <v>Johan Lanzaro</v>
          </cell>
          <cell r="C21">
            <v>1.7222222222222223</v>
          </cell>
          <cell r="D21">
            <v>0</v>
          </cell>
          <cell r="E21">
            <v>54.206096931706355</v>
          </cell>
          <cell r="F21">
            <v>58.542584686242868</v>
          </cell>
        </row>
        <row r="22">
          <cell r="B22" t="str">
            <v>Christian Bertel Andersen</v>
          </cell>
          <cell r="C22">
            <v>1.7548611111111112</v>
          </cell>
          <cell r="D22">
            <v>0</v>
          </cell>
          <cell r="E22">
            <v>52.92416503923419</v>
          </cell>
          <cell r="F22">
            <v>57.15809824237293</v>
          </cell>
        </row>
        <row r="23">
          <cell r="B23" t="str">
            <v>Niklas Cedstedt</v>
          </cell>
          <cell r="C23">
            <v>1.8111111111111111</v>
          </cell>
          <cell r="D23">
            <v>0</v>
          </cell>
          <cell r="E23">
            <v>51.015187775175562</v>
          </cell>
          <cell r="F23">
            <v>55.096402797189612</v>
          </cell>
        </row>
        <row r="24">
          <cell r="B24" t="str">
            <v>Jan Moller</v>
          </cell>
          <cell r="C24">
            <v>1.8583333333333334</v>
          </cell>
          <cell r="D24">
            <v>0</v>
          </cell>
          <cell r="E24">
            <v>49.460334223158036</v>
          </cell>
          <cell r="F24">
            <v>53.41716096101068</v>
          </cell>
        </row>
        <row r="25">
          <cell r="B25" t="str">
            <v>Leif Haajanen</v>
          </cell>
          <cell r="C25">
            <v>1.8881944444444445</v>
          </cell>
          <cell r="D25">
            <v>50.878626000618787</v>
          </cell>
          <cell r="E25">
            <v>48.423721605253384</v>
          </cell>
          <cell r="F25">
            <v>52.297619333673659</v>
          </cell>
        </row>
        <row r="26">
          <cell r="B26" t="str">
            <v>Ingemar Ericsson</v>
          </cell>
          <cell r="C26">
            <v>1.9222222222222223</v>
          </cell>
          <cell r="D26">
            <v>0</v>
          </cell>
          <cell r="E26">
            <v>47.316598160475792</v>
          </cell>
          <cell r="F26">
            <v>51.101926013313857</v>
          </cell>
        </row>
        <row r="27">
          <cell r="B27" t="str">
            <v>Adam Aili</v>
          </cell>
          <cell r="C27">
            <v>1.934722222222222</v>
          </cell>
          <cell r="D27">
            <v>0</v>
          </cell>
          <cell r="E27">
            <v>46.762594533994999</v>
          </cell>
          <cell r="F27">
            <v>50.503602096714602</v>
          </cell>
        </row>
        <row r="28">
          <cell r="B28" t="str">
            <v>Jes Mose Jensen</v>
          </cell>
          <cell r="C28">
            <v>2.0340277777777778</v>
          </cell>
          <cell r="D28">
            <v>0</v>
          </cell>
          <cell r="E28">
            <v>44.243370787034173</v>
          </cell>
          <cell r="F28">
            <v>47.782840449996911</v>
          </cell>
        </row>
        <row r="29">
          <cell r="B29" t="str">
            <v>Mikael Helin</v>
          </cell>
          <cell r="C29">
            <v>2.0513888888888889</v>
          </cell>
          <cell r="D29">
            <v>0</v>
          </cell>
          <cell r="E29">
            <v>43.634758868901862</v>
          </cell>
          <cell r="F29">
            <v>47.125539578414013</v>
          </cell>
        </row>
        <row r="30">
          <cell r="B30" t="str">
            <v>Oscar Grunder</v>
          </cell>
          <cell r="C30">
            <v>2.0687500000000001</v>
          </cell>
          <cell r="D30">
            <v>0</v>
          </cell>
          <cell r="E30">
            <v>43.036361987999051</v>
          </cell>
          <cell r="F30">
            <v>46.479270947038977</v>
          </cell>
        </row>
        <row r="31">
          <cell r="B31" t="str">
            <v>Linus Olsson</v>
          </cell>
          <cell r="C31">
            <v>2.1305555555555555</v>
          </cell>
          <cell r="D31">
            <v>0</v>
          </cell>
          <cell r="E31">
            <v>41.562440360417931</v>
          </cell>
          <cell r="F31">
            <v>44.887435589251368</v>
          </cell>
        </row>
        <row r="32">
          <cell r="B32" t="str">
            <v>Allan Reiche Andersen</v>
          </cell>
          <cell r="C32">
            <v>2.245138888888889</v>
          </cell>
          <cell r="D32">
            <v>0</v>
          </cell>
          <cell r="E32">
            <v>39.227284778619008</v>
          </cell>
          <cell r="F32">
            <v>42.365467560908534</v>
          </cell>
        </row>
        <row r="33">
          <cell r="B33" t="str">
            <v>Joachim Hellquist</v>
          </cell>
          <cell r="C33">
            <v>2.2875000000000001</v>
          </cell>
          <cell r="D33">
            <v>0</v>
          </cell>
          <cell r="E33">
            <v>38.290848923129417</v>
          </cell>
          <cell r="F33">
            <v>41.35411683697977</v>
          </cell>
        </row>
        <row r="34">
          <cell r="B34" t="str">
            <v>Robert Reimers</v>
          </cell>
          <cell r="C34">
            <v>2.557638888888889</v>
          </cell>
          <cell r="D34">
            <v>0</v>
          </cell>
          <cell r="E34">
            <v>34.058729572712828</v>
          </cell>
          <cell r="F34">
            <v>36.783427938529854</v>
          </cell>
        </row>
      </sheetData>
      <sheetData sheetId="1">
        <row r="2">
          <cell r="B2" t="str">
            <v>Karin Stenback</v>
          </cell>
          <cell r="C2">
            <v>1.320138888888889</v>
          </cell>
          <cell r="D2">
            <v>0</v>
          </cell>
          <cell r="E2">
            <v>92.334572990262757</v>
          </cell>
          <cell r="F2">
            <v>99.721338829483784</v>
          </cell>
        </row>
        <row r="3">
          <cell r="B3" t="str">
            <v>Julia Davidsson</v>
          </cell>
          <cell r="C3">
            <v>1.4215277777777777</v>
          </cell>
          <cell r="D3">
            <v>0</v>
          </cell>
          <cell r="E3">
            <v>84.891423068854223</v>
          </cell>
          <cell r="F3">
            <v>91.682736914362565</v>
          </cell>
        </row>
        <row r="4">
          <cell r="B4" t="str">
            <v>Lisa Andersson</v>
          </cell>
          <cell r="C4">
            <v>1.4569444444444446</v>
          </cell>
          <cell r="D4">
            <v>0</v>
          </cell>
          <cell r="E4">
            <v>81.991164341944568</v>
          </cell>
          <cell r="F4">
            <v>88.550457489300143</v>
          </cell>
        </row>
        <row r="5">
          <cell r="B5" t="str">
            <v>Marie Fred</v>
          </cell>
          <cell r="C5">
            <v>1.4951388888888888</v>
          </cell>
          <cell r="D5">
            <v>89.999999999999986</v>
          </cell>
          <cell r="E5">
            <v>79.081366724038489</v>
          </cell>
          <cell r="F5">
            <v>85.407876061961574</v>
          </cell>
        </row>
        <row r="6">
          <cell r="B6" t="str">
            <v>Nina Germann Najdjerg</v>
          </cell>
          <cell r="C6">
            <v>1.5173611111111109</v>
          </cell>
          <cell r="D6">
            <v>0</v>
          </cell>
          <cell r="E6">
            <v>77.119863763986245</v>
          </cell>
          <cell r="F6">
            <v>83.289452865105147</v>
          </cell>
        </row>
        <row r="7">
          <cell r="B7" t="str">
            <v>Alice Axelsson</v>
          </cell>
          <cell r="C7">
            <v>1.5763888888888891</v>
          </cell>
          <cell r="D7">
            <v>0</v>
          </cell>
          <cell r="E7">
            <v>73.458864357605734</v>
          </cell>
          <cell r="F7">
            <v>79.335573506214203</v>
          </cell>
        </row>
        <row r="8">
          <cell r="B8" t="str">
            <v>Rafaela von Frenckell</v>
          </cell>
          <cell r="C8">
            <v>1.6034722222222222</v>
          </cell>
          <cell r="D8">
            <v>70.028912488408452</v>
          </cell>
          <cell r="E8">
            <v>71.457921983204898</v>
          </cell>
          <cell r="F8">
            <v>77.174555741861298</v>
          </cell>
        </row>
        <row r="9">
          <cell r="B9" t="str">
            <v>Nella Keskinen</v>
          </cell>
          <cell r="C9">
            <v>1.6097222222222223</v>
          </cell>
          <cell r="D9">
            <v>81.298771387659841</v>
          </cell>
          <cell r="E9">
            <v>70.423236249644191</v>
          </cell>
          <cell r="F9">
            <v>76.057095149615733</v>
          </cell>
        </row>
        <row r="10">
          <cell r="B10" t="str">
            <v>Klara Ljunggren</v>
          </cell>
          <cell r="C10">
            <v>1.7104166666666665</v>
          </cell>
          <cell r="D10">
            <v>0</v>
          </cell>
          <cell r="E10">
            <v>65.564669668749644</v>
          </cell>
          <cell r="F10">
            <v>70.809843242249627</v>
          </cell>
        </row>
        <row r="11">
          <cell r="B11" t="str">
            <v>Nina Hallor</v>
          </cell>
          <cell r="C11">
            <v>1.7465277777777777</v>
          </cell>
          <cell r="D11">
            <v>0</v>
          </cell>
          <cell r="E11">
            <v>63.511133662658231</v>
          </cell>
          <cell r="F11">
            <v>68.592024355670901</v>
          </cell>
        </row>
        <row r="12">
          <cell r="B12" t="str">
            <v>Lena Rydh</v>
          </cell>
          <cell r="C12">
            <v>1.8083333333333333</v>
          </cell>
          <cell r="D12">
            <v>0</v>
          </cell>
          <cell r="E12">
            <v>60.666367484270573</v>
          </cell>
          <cell r="F12">
            <v>65.519676883012224</v>
          </cell>
        </row>
        <row r="13">
          <cell r="B13" t="str">
            <v>Linda Lönnberg</v>
          </cell>
          <cell r="C13">
            <v>1.8159722222222223</v>
          </cell>
          <cell r="D13">
            <v>0</v>
          </cell>
          <cell r="E13">
            <v>59.739939080877882</v>
          </cell>
          <cell r="F13">
            <v>64.519134207348117</v>
          </cell>
        </row>
        <row r="14">
          <cell r="B14" t="str">
            <v>Maja Markedahl Lilleor</v>
          </cell>
          <cell r="C14">
            <v>1.9138888888888888</v>
          </cell>
          <cell r="D14">
            <v>0</v>
          </cell>
          <cell r="E14">
            <v>56.046683767761529</v>
          </cell>
          <cell r="F14">
            <v>60.530418469182457</v>
          </cell>
        </row>
        <row r="15">
          <cell r="B15" t="str">
            <v>Sara Johansson</v>
          </cell>
          <cell r="C15">
            <v>2.0020833333333332</v>
          </cell>
          <cell r="D15">
            <v>0</v>
          </cell>
          <cell r="E15">
            <v>52.968914405621184</v>
          </cell>
          <cell r="F15">
            <v>57.206427558070885</v>
          </cell>
        </row>
        <row r="16">
          <cell r="B16" t="str">
            <v>Sofie von Frenckell</v>
          </cell>
          <cell r="C16">
            <v>2.3784722222222223</v>
          </cell>
          <cell r="D16">
            <v>0</v>
          </cell>
          <cell r="E16">
            <v>44.074189780689338</v>
          </cell>
          <cell r="F16">
            <v>47.600124963144488</v>
          </cell>
        </row>
        <row r="17">
          <cell r="B17" t="str">
            <v>Stina Backlund</v>
          </cell>
          <cell r="C17">
            <v>2.5249999999999999</v>
          </cell>
          <cell r="D17">
            <v>0</v>
          </cell>
          <cell r="E17">
            <v>41.033778813618284</v>
          </cell>
          <cell r="F17">
            <v>44.316481118707749</v>
          </cell>
        </row>
        <row r="18">
          <cell r="B18" t="str">
            <v>Satu Rautiainen</v>
          </cell>
          <cell r="D18">
            <v>85.602836010056251</v>
          </cell>
          <cell r="F18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iehet"/>
      <sheetName val="Naiset"/>
    </sheetNames>
    <sheetDataSet>
      <sheetData sheetId="0">
        <row r="2">
          <cell r="B2" t="str">
            <v>Petja Ylikylä</v>
          </cell>
          <cell r="C2">
            <v>1.3111111111111111</v>
          </cell>
          <cell r="D2">
            <v>82.075650628285928</v>
          </cell>
          <cell r="E2">
            <v>80.551419120505955</v>
          </cell>
        </row>
        <row r="3">
          <cell r="B3" t="str">
            <v>Antti Iivari</v>
          </cell>
          <cell r="C3">
            <v>1.346527777777778</v>
          </cell>
          <cell r="D3">
            <v>90</v>
          </cell>
          <cell r="E3">
            <v>77.256247091295748</v>
          </cell>
        </row>
        <row r="4">
          <cell r="B4" t="str">
            <v>Niko Latva</v>
          </cell>
          <cell r="C4">
            <v>1.5159722222222223</v>
          </cell>
          <cell r="D4">
            <v>66.598093101317701</v>
          </cell>
          <cell r="E4">
            <v>67.576109445959588</v>
          </cell>
        </row>
        <row r="5">
          <cell r="B5" t="str">
            <v>Matti Vainionpää</v>
          </cell>
          <cell r="C5">
            <v>1.5305555555555557</v>
          </cell>
          <cell r="D5">
            <v>57.658568798828085</v>
          </cell>
          <cell r="E5">
            <v>65.897200876151089</v>
          </cell>
        </row>
        <row r="6">
          <cell r="B6" t="str">
            <v>Markus Salo</v>
          </cell>
          <cell r="C6">
            <v>1.5520833333333333</v>
          </cell>
          <cell r="D6">
            <v>65.921503348384249</v>
          </cell>
          <cell r="E6">
            <v>63.962512099124972</v>
          </cell>
        </row>
        <row r="7">
          <cell r="B7" t="str">
            <v>Waldemar von Frenckell</v>
          </cell>
          <cell r="C7">
            <v>1.7243055555555555</v>
          </cell>
          <cell r="D7">
            <v>50.238090631362944</v>
          </cell>
          <cell r="E7">
            <v>56.655255075332903</v>
          </cell>
        </row>
        <row r="8">
          <cell r="B8" t="str">
            <v>Roope Ruuhiala</v>
          </cell>
          <cell r="C8">
            <v>1.7951388888888891</v>
          </cell>
          <cell r="D8">
            <v>44.203123787923452</v>
          </cell>
          <cell r="E8">
            <v>53.537246484548881</v>
          </cell>
        </row>
        <row r="9">
          <cell r="B9" t="str">
            <v>Tapio Perä</v>
          </cell>
          <cell r="C9">
            <v>1.8305555555555555</v>
          </cell>
          <cell r="D9">
            <v>65.701999816375832</v>
          </cell>
          <cell r="E9">
            <v>51.636026545169251</v>
          </cell>
        </row>
        <row r="10">
          <cell r="B10" t="str">
            <v>Leif Haajanen</v>
          </cell>
          <cell r="C10">
            <v>1.8784722222222223</v>
          </cell>
          <cell r="D10">
            <v>50.878626000618787</v>
          </cell>
          <cell r="E10">
            <v>49.475545206496633</v>
          </cell>
        </row>
        <row r="11">
          <cell r="B11" t="str">
            <v>Jonas Vesterback</v>
          </cell>
          <cell r="C11">
            <v>1.90625</v>
          </cell>
          <cell r="D11">
            <v>0</v>
          </cell>
          <cell r="E11">
            <v>47.923545935912813</v>
          </cell>
        </row>
        <row r="12">
          <cell r="B12" t="str">
            <v>Roni Ylihärsilä</v>
          </cell>
          <cell r="C12">
            <v>2.0791666666666666</v>
          </cell>
          <cell r="D12">
            <v>0</v>
          </cell>
          <cell r="E12">
            <v>43.175991117096842</v>
          </cell>
        </row>
      </sheetData>
      <sheetData sheetId="1">
        <row r="2">
          <cell r="B2" t="str">
            <v>Henna Autio</v>
          </cell>
          <cell r="C2">
            <v>1.4895833333333333</v>
          </cell>
          <cell r="D2">
            <v>0</v>
          </cell>
          <cell r="E2">
            <v>72.609048815581573</v>
          </cell>
        </row>
        <row r="3">
          <cell r="B3" t="str">
            <v>Rafaela von Frenckell</v>
          </cell>
          <cell r="C3">
            <v>1.4979166666666668</v>
          </cell>
          <cell r="D3">
            <v>70.028912488408452</v>
          </cell>
          <cell r="E3">
            <v>71.122027614177625</v>
          </cell>
        </row>
        <row r="4">
          <cell r="B4" t="str">
            <v>Mari Tuokko</v>
          </cell>
          <cell r="C4">
            <v>1.5381944444444444</v>
          </cell>
          <cell r="D4">
            <v>78.994328984132892</v>
          </cell>
          <cell r="E4">
            <v>68.204974003674849</v>
          </cell>
        </row>
        <row r="5">
          <cell r="B5" t="str">
            <v>Marjaana Nurmo</v>
          </cell>
          <cell r="C5">
            <v>1.7340277777777777</v>
          </cell>
          <cell r="D5">
            <v>59.832342071694271</v>
          </cell>
          <cell r="E5">
            <v>59.566608439126341</v>
          </cell>
        </row>
        <row r="6">
          <cell r="B6" t="str">
            <v>Caroline Sandelin</v>
          </cell>
          <cell r="C6">
            <v>1.8069444444444445</v>
          </cell>
          <cell r="D6">
            <v>63.410934371336943</v>
          </cell>
          <cell r="E6">
            <v>56.265036559130323</v>
          </cell>
        </row>
        <row r="7">
          <cell r="B7" t="str">
            <v>Sanna Öhrnberg</v>
          </cell>
          <cell r="C7">
            <v>1.8090277777777777</v>
          </cell>
          <cell r="D7">
            <v>0</v>
          </cell>
          <cell r="E7">
            <v>55.30342763194465</v>
          </cell>
        </row>
        <row r="8">
          <cell r="B8" t="str">
            <v>Katariina Nurmo</v>
          </cell>
          <cell r="C8">
            <v>2.0437499999999997</v>
          </cell>
          <cell r="D8">
            <v>73.299068304579393</v>
          </cell>
          <cell r="E8">
            <v>48.158081153779975</v>
          </cell>
        </row>
        <row r="9">
          <cell r="B9" t="str">
            <v>Sofie von Frenckell</v>
          </cell>
          <cell r="C9">
            <v>2.0611111111111113</v>
          </cell>
          <cell r="D9">
            <v>0</v>
          </cell>
          <cell r="E9">
            <v>46.965308857794177</v>
          </cell>
        </row>
        <row r="10">
          <cell r="B10" t="str">
            <v>Henriikka Hölsö</v>
          </cell>
          <cell r="C10">
            <v>2.1277777777777778</v>
          </cell>
          <cell r="D10">
            <v>57.598079206321316</v>
          </cell>
          <cell r="E10">
            <v>44.731344825160505</v>
          </cell>
        </row>
        <row r="11">
          <cell r="B11" t="str">
            <v>Kirsi Putila</v>
          </cell>
          <cell r="C11">
            <v>2.2340277777777779</v>
          </cell>
          <cell r="D11">
            <v>49.603140149870995</v>
          </cell>
          <cell r="E11">
            <v>41.877725955439992</v>
          </cell>
        </row>
        <row r="12">
          <cell r="B12" t="str">
            <v>Ronja Ylihärsilä</v>
          </cell>
          <cell r="C12">
            <v>2.4986111111111113</v>
          </cell>
          <cell r="D12">
            <v>0</v>
          </cell>
          <cell r="E12">
            <v>36.793898903004191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iehet"/>
      <sheetName val="Naiset"/>
    </sheetNames>
    <sheetDataSet>
      <sheetData sheetId="0">
        <row r="2">
          <cell r="B2" t="str">
            <v>Petja Ylikylä</v>
          </cell>
          <cell r="C2">
            <v>2.8166666666666664</v>
          </cell>
          <cell r="D2">
            <v>82.075650628285928</v>
          </cell>
          <cell r="E2">
            <v>77.666073636456176</v>
          </cell>
        </row>
        <row r="3">
          <cell r="B3" t="str">
            <v>Antti Iivari</v>
          </cell>
          <cell r="C3">
            <v>2.8590277777777775</v>
          </cell>
          <cell r="D3">
            <v>90</v>
          </cell>
          <cell r="E3">
            <v>74.875711283730993</v>
          </cell>
        </row>
        <row r="4">
          <cell r="B4" t="str">
            <v>Tapio Perä</v>
          </cell>
          <cell r="C4">
            <v>3.1479166666666667</v>
          </cell>
          <cell r="D4">
            <v>65.701999816375832</v>
          </cell>
          <cell r="E4">
            <v>66.515114061498963</v>
          </cell>
        </row>
        <row r="5">
          <cell r="B5" t="str">
            <v>Markus Salo</v>
          </cell>
          <cell r="C5">
            <v>3.2840277777777778</v>
          </cell>
          <cell r="D5">
            <v>65.921503348384249</v>
          </cell>
          <cell r="E5">
            <v>62.330877717578588</v>
          </cell>
        </row>
        <row r="6">
          <cell r="B6" t="str">
            <v>Matti Vainionpää</v>
          </cell>
          <cell r="C6">
            <v>3.3756944444444446</v>
          </cell>
          <cell r="D6">
            <v>57.658568798828085</v>
          </cell>
          <cell r="E6">
            <v>59.249625470496476</v>
          </cell>
        </row>
        <row r="7">
          <cell r="B7" t="str">
            <v>Roope Ruuhiala</v>
          </cell>
          <cell r="C7">
            <v>3.5472222222222225</v>
          </cell>
          <cell r="D7">
            <v>44.203123787923452</v>
          </cell>
          <cell r="E7">
            <v>55.063065406761481</v>
          </cell>
        </row>
        <row r="8">
          <cell r="B8" t="str">
            <v>Roni Ylihärsilä</v>
          </cell>
          <cell r="C8">
            <v>3.9270833333333335</v>
          </cell>
          <cell r="D8">
            <v>0</v>
          </cell>
          <cell r="E8">
            <v>48.543208980263834</v>
          </cell>
        </row>
        <row r="9">
          <cell r="B9" t="str">
            <v>Leif Haajanen</v>
          </cell>
          <cell r="C9">
            <v>4.1923611111111105</v>
          </cell>
          <cell r="D9">
            <v>50.878626000618787</v>
          </cell>
          <cell r="E9">
            <v>44.353413196794151</v>
          </cell>
        </row>
        <row r="10">
          <cell r="B10" t="str">
            <v>Waldemar von Frenckell</v>
          </cell>
          <cell r="D10">
            <v>50.238090631362944</v>
          </cell>
        </row>
      </sheetData>
      <sheetData sheetId="1">
        <row r="2">
          <cell r="B2" t="str">
            <v>Hilda Kukonlehto</v>
          </cell>
          <cell r="C2">
            <v>3.1986111111111111</v>
          </cell>
          <cell r="D2">
            <v>86.094466073971191</v>
          </cell>
          <cell r="E2">
            <v>82.732463148670604</v>
          </cell>
        </row>
        <row r="3">
          <cell r="B3" t="str">
            <v>Marie Fred</v>
          </cell>
          <cell r="C3">
            <v>3.3256944444444443</v>
          </cell>
          <cell r="D3">
            <v>89.999999999999986</v>
          </cell>
          <cell r="E3">
            <v>78.079086012549524</v>
          </cell>
        </row>
        <row r="4">
          <cell r="B4" t="str">
            <v>Mari Tuokko</v>
          </cell>
          <cell r="C4">
            <v>3.3784722222222219</v>
          </cell>
          <cell r="D4">
            <v>78.994328984132892</v>
          </cell>
          <cell r="E4">
            <v>75.390701041196849</v>
          </cell>
        </row>
        <row r="5">
          <cell r="B5" t="str">
            <v>Caroline Sandelin</v>
          </cell>
          <cell r="C5">
            <v>3.3812500000000001</v>
          </cell>
          <cell r="D5">
            <v>63.410934371336943</v>
          </cell>
          <cell r="E5">
            <v>73.86132228727574</v>
          </cell>
        </row>
        <row r="6">
          <cell r="B6" t="str">
            <v>Henna Autio</v>
          </cell>
          <cell r="C6">
            <v>3.4256944444444444</v>
          </cell>
          <cell r="D6">
            <v>0</v>
          </cell>
          <cell r="E6">
            <v>71.454651503764154</v>
          </cell>
        </row>
        <row r="7">
          <cell r="B7" t="str">
            <v>Rafaela von Frenckell</v>
          </cell>
          <cell r="C7">
            <v>3.5131944444444443</v>
          </cell>
          <cell r="D7">
            <v>70.028912488408452</v>
          </cell>
          <cell r="E7">
            <v>68.262663277207253</v>
          </cell>
        </row>
        <row r="8">
          <cell r="B8" t="str">
            <v>Katariina Nurmo</v>
          </cell>
          <cell r="C8">
            <v>3.7222222222222219</v>
          </cell>
          <cell r="D8">
            <v>73.299068304579393</v>
          </cell>
          <cell r="E8">
            <v>63.096237158715375</v>
          </cell>
        </row>
        <row r="9">
          <cell r="B9" t="str">
            <v>Kirsi Putila</v>
          </cell>
          <cell r="C9">
            <v>4.0270833333333336</v>
          </cell>
          <cell r="D9">
            <v>49.603140149870995</v>
          </cell>
          <cell r="E9">
            <v>57.087575240910034</v>
          </cell>
        </row>
        <row r="10">
          <cell r="B10" t="str">
            <v>Marjaana Nurmo</v>
          </cell>
          <cell r="C10">
            <v>4.1958333333333337</v>
          </cell>
          <cell r="D10">
            <v>59.832342071694271</v>
          </cell>
          <cell r="E10">
            <v>53.609047744680609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iehet"/>
      <sheetName val="Naiset"/>
    </sheetNames>
    <sheetDataSet>
      <sheetData sheetId="0">
        <row r="2">
          <cell r="B2" t="str">
            <v>Petja Ylikylä</v>
          </cell>
          <cell r="C2">
            <v>1.163888888888889</v>
          </cell>
          <cell r="D2">
            <v>82.075650628285928</v>
          </cell>
          <cell r="E2">
            <v>79.79099672878003</v>
          </cell>
        </row>
        <row r="3">
          <cell r="B3" t="str">
            <v>Joona Huila</v>
          </cell>
          <cell r="C3">
            <v>1.1888888888888889</v>
          </cell>
          <cell r="D3">
            <v>73.312910850394488</v>
          </cell>
          <cell r="E3">
            <v>76.160319950058096</v>
          </cell>
        </row>
        <row r="4">
          <cell r="B4" t="str">
            <v>Antti Iivari</v>
          </cell>
          <cell r="C4">
            <v>1.1944444444444444</v>
          </cell>
          <cell r="D4">
            <v>90</v>
          </cell>
          <cell r="E4">
            <v>73.862340111374166</v>
          </cell>
        </row>
        <row r="5">
          <cell r="B5" t="str">
            <v>Niko Latva</v>
          </cell>
          <cell r="C5">
            <v>1.2597222222222222</v>
          </cell>
          <cell r="D5">
            <v>66.598093101317701</v>
          </cell>
          <cell r="E5">
            <v>68.191831438052745</v>
          </cell>
        </row>
        <row r="6">
          <cell r="B6" t="str">
            <v>Mikko Hölsö</v>
          </cell>
          <cell r="C6">
            <v>1.3902777777777777</v>
          </cell>
          <cell r="D6">
            <v>74.403725418370399</v>
          </cell>
          <cell r="E6">
            <v>60.118251481364545</v>
          </cell>
        </row>
        <row r="7">
          <cell r="B7" t="str">
            <v>Markus Salo</v>
          </cell>
          <cell r="C7">
            <v>1.4736111111111112</v>
          </cell>
          <cell r="D7">
            <v>65.921503348384249</v>
          </cell>
          <cell r="E7">
            <v>55.143023893852927</v>
          </cell>
        </row>
        <row r="8">
          <cell r="B8" t="str">
            <v>Pontus Fred</v>
          </cell>
          <cell r="C8">
            <v>1.6111111111111109</v>
          </cell>
          <cell r="D8">
            <v>0</v>
          </cell>
          <cell r="E8">
            <v>48.995799111991403</v>
          </cell>
        </row>
      </sheetData>
      <sheetData sheetId="1">
        <row r="2">
          <cell r="B2" t="str">
            <v>Marie Fred</v>
          </cell>
          <cell r="C2">
            <v>1.2215277777777778</v>
          </cell>
          <cell r="D2">
            <v>89.999999999999986</v>
          </cell>
          <cell r="E2">
            <v>85.514544470000601</v>
          </cell>
        </row>
        <row r="3">
          <cell r="B3" t="str">
            <v>Mari Tuokko</v>
          </cell>
          <cell r="C3">
            <v>1.2590277777777776</v>
          </cell>
          <cell r="D3">
            <v>78.994328984132892</v>
          </cell>
          <cell r="E3">
            <v>82.137828397961258</v>
          </cell>
        </row>
        <row r="4">
          <cell r="B4" t="str">
            <v>Satu Rautiainen</v>
          </cell>
          <cell r="C4">
            <v>1.2840277777777778</v>
          </cell>
          <cell r="D4">
            <v>85.602836010056251</v>
          </cell>
          <cell r="E4">
            <v>79.725084936872065</v>
          </cell>
        </row>
        <row r="5">
          <cell r="B5" t="str">
            <v>Henna Autio</v>
          </cell>
          <cell r="C5">
            <v>1.340972222222222</v>
          </cell>
          <cell r="D5">
            <v>0</v>
          </cell>
          <cell r="E5">
            <v>75.560580637518981</v>
          </cell>
        </row>
        <row r="6">
          <cell r="B6" t="str">
            <v>Julia Koivisto</v>
          </cell>
          <cell r="C6">
            <v>1.3513888888888888</v>
          </cell>
          <cell r="D6">
            <v>0</v>
          </cell>
          <cell r="E6">
            <v>74.205180048212668</v>
          </cell>
        </row>
        <row r="7">
          <cell r="B7" t="str">
            <v>Nella Keskinen</v>
          </cell>
          <cell r="C7">
            <v>1.3666666666666665</v>
          </cell>
          <cell r="D7">
            <v>81.298771387659841</v>
          </cell>
          <cell r="E7">
            <v>72.611320902741113</v>
          </cell>
        </row>
        <row r="8">
          <cell r="B8" t="str">
            <v>Tuuli Järviluoma</v>
          </cell>
          <cell r="C8">
            <v>1.3812499999999999</v>
          </cell>
          <cell r="D8">
            <v>0</v>
          </cell>
          <cell r="E8">
            <v>71.08842569098401</v>
          </cell>
        </row>
        <row r="9">
          <cell r="B9" t="str">
            <v>Katariina Nurmo</v>
          </cell>
          <cell r="C9">
            <v>1.3965277777777778</v>
          </cell>
          <cell r="D9">
            <v>73.299068304579393</v>
          </cell>
          <cell r="E9">
            <v>69.562743839950215</v>
          </cell>
        </row>
        <row r="10">
          <cell r="B10" t="str">
            <v>Rafaela von Frenckell</v>
          </cell>
          <cell r="C10">
            <v>1.3986111111111112</v>
          </cell>
          <cell r="D10">
            <v>70.028912488408452</v>
          </cell>
          <cell r="E10">
            <v>68.712252743253515</v>
          </cell>
        </row>
        <row r="11">
          <cell r="B11" t="str">
            <v>Caroline Sandelin</v>
          </cell>
          <cell r="C11">
            <v>1.54375</v>
          </cell>
          <cell r="D11">
            <v>63.410934371336943</v>
          </cell>
          <cell r="E11">
            <v>61.575472868954236</v>
          </cell>
        </row>
        <row r="12">
          <cell r="B12" t="str">
            <v>Kirsi Putila</v>
          </cell>
          <cell r="C12">
            <v>1.5756944444444445</v>
          </cell>
          <cell r="D12">
            <v>49.603140149870995</v>
          </cell>
          <cell r="E12">
            <v>59.664202446213281</v>
          </cell>
        </row>
        <row r="13">
          <cell r="B13" t="str">
            <v>Marjaana Nurmo</v>
          </cell>
          <cell r="C13">
            <v>1.5999999999999999</v>
          </cell>
          <cell r="D13">
            <v>59.832342071694271</v>
          </cell>
          <cell r="E13">
            <v>58.10498025747858</v>
          </cell>
        </row>
        <row r="14">
          <cell r="B14" t="str">
            <v>Pauliina Nurmo</v>
          </cell>
          <cell r="C14">
            <v>1.7173611111111111</v>
          </cell>
          <cell r="D14">
            <v>0</v>
          </cell>
          <cell r="E14">
            <v>53.525949727457885</v>
          </cell>
        </row>
        <row r="15">
          <cell r="B15" t="str">
            <v>Sanna Öhrnberg</v>
          </cell>
          <cell r="C15">
            <v>1.7486111111111111</v>
          </cell>
          <cell r="D15">
            <v>0</v>
          </cell>
          <cell r="E15">
            <v>51.971990801737903</v>
          </cell>
        </row>
        <row r="16">
          <cell r="B16" t="str">
            <v>Sofie von Frenckell</v>
          </cell>
          <cell r="C16">
            <v>1.75</v>
          </cell>
          <cell r="D16">
            <v>0</v>
          </cell>
          <cell r="E16">
            <v>51.333838095852663</v>
          </cell>
        </row>
        <row r="17">
          <cell r="B17" t="str">
            <v>Ronja Ylihärsilä</v>
          </cell>
          <cell r="C17">
            <v>2.0368055555555555</v>
          </cell>
          <cell r="D17">
            <v>0</v>
          </cell>
          <cell r="E17">
            <v>43.592591600518709</v>
          </cell>
        </row>
      </sheetData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EE9FC-0096-43B3-81AA-1E6AC1619498}">
  <dimension ref="A1:U25"/>
  <sheetViews>
    <sheetView zoomScale="70" zoomScaleNormal="80" workbookViewId="0">
      <pane xSplit="1" ySplit="1" topLeftCell="E2" activePane="bottomRight" state="frozen"/>
      <selection pane="topRight" activeCell="B1" sqref="B1"/>
      <selection pane="bottomLeft" activeCell="A2" sqref="A2"/>
      <selection pane="bottomRight" activeCell="Q2" sqref="Q2:Q25"/>
    </sheetView>
  </sheetViews>
  <sheetFormatPr defaultRowHeight="14.4" x14ac:dyDescent="0.3"/>
  <cols>
    <col min="1" max="1" width="22.33203125" bestFit="1" customWidth="1"/>
    <col min="2" max="2" width="16.109375" style="1" customWidth="1"/>
    <col min="3" max="12" width="15.77734375" customWidth="1"/>
    <col min="13" max="16" width="13" customWidth="1"/>
    <col min="17" max="18" width="12.5546875" customWidth="1"/>
    <col min="19" max="19" width="13" customWidth="1"/>
  </cols>
  <sheetData>
    <row r="1" spans="1:21" s="5" customFormat="1" ht="46.8" customHeight="1" x14ac:dyDescent="0.3">
      <c r="A1" s="6" t="s">
        <v>0</v>
      </c>
      <c r="B1" s="7" t="s">
        <v>7</v>
      </c>
      <c r="C1" s="6" t="s">
        <v>35</v>
      </c>
      <c r="D1" s="8" t="s">
        <v>40</v>
      </c>
      <c r="E1" s="8" t="s">
        <v>41</v>
      </c>
      <c r="F1" s="8" t="s">
        <v>53</v>
      </c>
      <c r="G1" s="8" t="s">
        <v>54</v>
      </c>
      <c r="H1" s="8" t="s">
        <v>49</v>
      </c>
      <c r="I1" s="6" t="s">
        <v>50</v>
      </c>
      <c r="J1" s="6" t="s">
        <v>55</v>
      </c>
      <c r="K1" s="6" t="s">
        <v>57</v>
      </c>
      <c r="L1" s="6" t="s">
        <v>58</v>
      </c>
      <c r="M1" s="6" t="s">
        <v>59</v>
      </c>
      <c r="N1" s="6" t="s">
        <v>65</v>
      </c>
      <c r="O1" s="6" t="s">
        <v>66</v>
      </c>
      <c r="P1" s="6" t="s">
        <v>61</v>
      </c>
      <c r="Q1" s="6" t="s">
        <v>67</v>
      </c>
      <c r="R1" s="6"/>
      <c r="S1" s="6"/>
      <c r="T1" s="6"/>
      <c r="U1" s="6"/>
    </row>
    <row r="2" spans="1:21" x14ac:dyDescent="0.3">
      <c r="A2" s="2" t="s">
        <v>1</v>
      </c>
      <c r="B2" s="1">
        <f>_xlfn.IFNA(VLOOKUP(A2,[1]Miehet!$A$1:$S$50,19,FALSE),0)</f>
        <v>90</v>
      </c>
      <c r="C2" s="4">
        <f>_xlfn.IFNA(VLOOKUP(A2,[2]Miehet!$B$2:$E$50,4,FALSE),0)</f>
        <v>67.904632933081587</v>
      </c>
      <c r="D2" s="4">
        <f>_xlfn.IFNA(VLOOKUP(A2,[3]Miehet!$B$2:$F$50,5,FALSE),0)</f>
        <v>75.312632510588429</v>
      </c>
      <c r="E2" s="4">
        <f>_xlfn.IFNA(VLOOKUP(A2,[4]Miehet!$B$2:$F$50,5,FALSE),0)</f>
        <v>73.883141994434624</v>
      </c>
      <c r="F2" s="4">
        <f>_xlfn.IFNA(VLOOKUP(A2,[5]Miehet!$B$2:$F$50,5,FALSE),0)</f>
        <v>82.403079936789737</v>
      </c>
      <c r="G2" s="4">
        <f>_xlfn.IFNA(VLOOKUP(A2,[6]Miehet!$B$2:$F$50,5,FALSE),0)</f>
        <v>81.510706246661258</v>
      </c>
      <c r="H2" s="4">
        <f>_xlfn.IFNA(VLOOKUP(A2,[7]Miehet!$B$2:$E$50,4,FALSE),0)</f>
        <v>77.256247091295748</v>
      </c>
      <c r="I2" s="4">
        <f>_xlfn.IFNA(VLOOKUP(A2,[8]Miehet!$B$2:$E$50,4,FALSE),0)</f>
        <v>74.875711283730993</v>
      </c>
      <c r="J2" s="4">
        <f>_xlfn.IFNA(VLOOKUP(A2,[9]Miehet!$B$2:$E$50,4,FALSE),0)</f>
        <v>73.862340111374166</v>
      </c>
      <c r="K2" s="4">
        <f>_xlfn.IFNA(VLOOKUP(A2,[10]Miehet!$B$2:$E$50,4,FALSE),0)</f>
        <v>77.716147149863318</v>
      </c>
      <c r="L2" s="4">
        <f>_xlfn.IFNA(VLOOKUP(A2,[11]Miehet!$B$2:$E$50,4,FALSE),0)</f>
        <v>47.020219328307057</v>
      </c>
      <c r="M2" s="4">
        <f>_xlfn.IFNA(VLOOKUP(A2,[12]Miehet!$B$2:$E$50,4,FALSE),0)</f>
        <v>52.392225317039703</v>
      </c>
      <c r="N2" s="4">
        <f>_xlfn.IFNA(VLOOKUP(A2,[14]Miehet!$B$2:$F$50,5,FALSE),0)</f>
        <v>68.712380532417242</v>
      </c>
      <c r="O2" s="4">
        <f>_xlfn.IFNA(VLOOKUP(A2,[15]Miehet!$B$2:$F$50,5,FALSE),0)</f>
        <v>80.737422270925364</v>
      </c>
      <c r="P2" s="4">
        <f>_xlfn.IFNA(VLOOKUP(A2,[13]Miehet!$B$2:$F$50,5,FALSE),0)</f>
        <v>76.768958034791538</v>
      </c>
      <c r="Q2" s="4">
        <f>_xlfn.IFNA(VLOOKUP(A2,[16]Miehet!$B$2:$F$50,5,FALSE),0)</f>
        <v>80.887853627696003</v>
      </c>
    </row>
    <row r="3" spans="1:21" x14ac:dyDescent="0.3">
      <c r="A3" s="2" t="s">
        <v>64</v>
      </c>
      <c r="B3" s="1">
        <f>_xlfn.IFNA(VLOOKUP(A3,[1]Miehet!$A$1:$S$50,19,FALSE),0)</f>
        <v>0</v>
      </c>
      <c r="C3" s="4">
        <f>_xlfn.IFNA(VLOOKUP(A3,[2]Miehet!$B$2:$E$50,4,FALSE),0)</f>
        <v>0</v>
      </c>
      <c r="D3" s="4">
        <f>_xlfn.IFNA(VLOOKUP(A3,[3]Miehet!$B$2:$F$50,5,FALSE),0)</f>
        <v>0</v>
      </c>
      <c r="E3" s="4">
        <f>_xlfn.IFNA(VLOOKUP(A3,[4]Miehet!$B$2:$F$50,5,FALSE),0)</f>
        <v>0</v>
      </c>
      <c r="F3" s="4">
        <f>_xlfn.IFNA(VLOOKUP(A3,[5]Miehet!$B$2:$F$50,5,FALSE),0)</f>
        <v>0</v>
      </c>
      <c r="G3" s="4">
        <f>_xlfn.IFNA(VLOOKUP(A3,[6]Miehet!$B$2:$F$50,5,FALSE),0)</f>
        <v>0</v>
      </c>
      <c r="H3" s="4">
        <f>_xlfn.IFNA(VLOOKUP(A3,[7]Miehet!$B$2:$E$50,4,FALSE),0)</f>
        <v>0</v>
      </c>
      <c r="I3" s="4">
        <f>_xlfn.IFNA(VLOOKUP(A3,[8]Miehet!$B$2:$E$50,4,FALSE),0)</f>
        <v>0</v>
      </c>
      <c r="J3" s="4">
        <f>_xlfn.IFNA(VLOOKUP(A3,[9]Miehet!$B$2:$E$50,4,FALSE),0)</f>
        <v>0</v>
      </c>
      <c r="K3" s="4">
        <f>_xlfn.IFNA(VLOOKUP(A3,[10]Miehet!$B$2:$E$50,4,FALSE),0)</f>
        <v>0</v>
      </c>
      <c r="L3" s="4">
        <f>_xlfn.IFNA(VLOOKUP(A3,[11]Miehet!$B$2:$E$50,4,FALSE),0)</f>
        <v>0</v>
      </c>
      <c r="M3" s="4">
        <f>_xlfn.IFNA(VLOOKUP(A3,[12]Miehet!$B$2:$E$50,4,FALSE),0)</f>
        <v>0</v>
      </c>
      <c r="N3" s="4">
        <f>_xlfn.IFNA(VLOOKUP(A3,[14]Miehet!$B$2:$F$50,5,FALSE),0)</f>
        <v>0</v>
      </c>
      <c r="O3" s="4">
        <f>_xlfn.IFNA(VLOOKUP(A3,[15]Miehet!$B$2:$F$50,5,FALSE),0)</f>
        <v>0</v>
      </c>
      <c r="P3" s="4">
        <f>_xlfn.IFNA(VLOOKUP(A3,[13]Miehet!$B$2:$F$50,5,FALSE),0)</f>
        <v>48.47043282735811</v>
      </c>
      <c r="Q3" s="4">
        <f>_xlfn.IFNA(VLOOKUP(A3,[16]Miehet!$B$2:$F$50,5,FALSE),0)</f>
        <v>0</v>
      </c>
    </row>
    <row r="4" spans="1:21" x14ac:dyDescent="0.3">
      <c r="A4" s="2" t="s">
        <v>33</v>
      </c>
      <c r="B4" s="1">
        <f>_xlfn.IFNA(VLOOKUP(A4,[1]Miehet!$A$1:$S$50,19,FALSE),0)</f>
        <v>57.840715485527745</v>
      </c>
      <c r="C4" s="4">
        <f>_xlfn.IFNA(VLOOKUP(A4,[2]Miehet!$B$2:$E$50,4,FALSE),0)</f>
        <v>0</v>
      </c>
      <c r="D4" s="4">
        <f>_xlfn.IFNA(VLOOKUP(A4,[3]Miehet!$B$2:$F$50,5,FALSE),0)</f>
        <v>0</v>
      </c>
      <c r="E4" s="4">
        <f>_xlfn.IFNA(VLOOKUP(A4,[4]Miehet!$B$2:$F$50,5,FALSE),0)</f>
        <v>0</v>
      </c>
      <c r="F4" s="4">
        <f>_xlfn.IFNA(VLOOKUP(A4,[5]Miehet!$B$2:$F$50,5,FALSE),0)</f>
        <v>0</v>
      </c>
      <c r="G4" s="4">
        <f>_xlfn.IFNA(VLOOKUP(A4,[6]Miehet!$B$2:$F$50,5,FALSE),0)</f>
        <v>0</v>
      </c>
      <c r="H4" s="4">
        <f>_xlfn.IFNA(VLOOKUP(A4,[7]Miehet!$B$2:$E$50,4,FALSE),0)</f>
        <v>0</v>
      </c>
      <c r="I4" s="4">
        <f>_xlfn.IFNA(VLOOKUP(A4,[8]Miehet!$B$2:$E$50,4,FALSE),0)</f>
        <v>0</v>
      </c>
      <c r="J4" s="4">
        <f>_xlfn.IFNA(VLOOKUP(A4,[9]Miehet!$B$2:$E$50,4,FALSE),0)</f>
        <v>0</v>
      </c>
      <c r="K4" s="4">
        <f>_xlfn.IFNA(VLOOKUP(A4,[10]Miehet!$B$2:$E$50,4,FALSE),0)</f>
        <v>0</v>
      </c>
      <c r="L4" s="4">
        <f>_xlfn.IFNA(VLOOKUP(A4,[11]Miehet!$B$2:$E$50,4,FALSE),0)</f>
        <v>0</v>
      </c>
      <c r="M4" s="4">
        <f>_xlfn.IFNA(VLOOKUP(A4,[12]Miehet!$B$2:$E$50,4,FALSE),0)</f>
        <v>0</v>
      </c>
      <c r="N4" s="4">
        <f>_xlfn.IFNA(VLOOKUP(A4,[14]Miehet!$B$2:$F$50,5,FALSE),0)</f>
        <v>0</v>
      </c>
      <c r="O4" s="4">
        <f>_xlfn.IFNA(VLOOKUP(A4,[15]Miehet!$B$2:$F$50,5,FALSE),0)</f>
        <v>0</v>
      </c>
      <c r="P4" s="4">
        <f>_xlfn.IFNA(VLOOKUP(A4,[13]Miehet!$B$2:$F$50,5,FALSE),0)</f>
        <v>0</v>
      </c>
      <c r="Q4" s="4">
        <f>_xlfn.IFNA(VLOOKUP(A4,[16]Miehet!$B$2:$F$50,5,FALSE),0)</f>
        <v>60.258081032394223</v>
      </c>
    </row>
    <row r="5" spans="1:21" x14ac:dyDescent="0.3">
      <c r="A5" s="2" t="s">
        <v>28</v>
      </c>
      <c r="B5" s="1">
        <f>_xlfn.IFNA(VLOOKUP(A5,[1]Miehet!$A$1:$S$50,19,FALSE),0)</f>
        <v>58.00930986319571</v>
      </c>
      <c r="C5" s="4">
        <f>_xlfn.IFNA(VLOOKUP(A5,[2]Miehet!$B$2:$E$50,4,FALSE),0)</f>
        <v>0</v>
      </c>
      <c r="D5" s="4">
        <f>_xlfn.IFNA(VLOOKUP(A5,[3]Miehet!$B$2:$F$50,5,FALSE),0)</f>
        <v>0</v>
      </c>
      <c r="E5" s="4">
        <f>_xlfn.IFNA(VLOOKUP(A5,[4]Miehet!$B$2:$F$50,5,FALSE),0)</f>
        <v>0</v>
      </c>
      <c r="F5" s="4">
        <f>_xlfn.IFNA(VLOOKUP(A5,[5]Miehet!$B$2:$F$50,5,FALSE),0)</f>
        <v>0</v>
      </c>
      <c r="G5" s="4">
        <f>_xlfn.IFNA(VLOOKUP(A5,[6]Miehet!$B$2:$F$50,5,FALSE),0)</f>
        <v>0</v>
      </c>
      <c r="H5" s="4">
        <f>_xlfn.IFNA(VLOOKUP(A5,[7]Miehet!$B$2:$E$50,4,FALSE),0)</f>
        <v>0</v>
      </c>
      <c r="I5" s="4">
        <f>_xlfn.IFNA(VLOOKUP(A5,[8]Miehet!$B$2:$E$50,4,FALSE),0)</f>
        <v>0</v>
      </c>
      <c r="J5" s="4">
        <f>_xlfn.IFNA(VLOOKUP(A5,[9]Miehet!$B$2:$E$50,4,FALSE),0)</f>
        <v>0</v>
      </c>
      <c r="K5" s="4">
        <f>_xlfn.IFNA(VLOOKUP(A5,[10]Miehet!$B$2:$E$50,4,FALSE),0)</f>
        <v>0</v>
      </c>
      <c r="L5" s="4">
        <f>_xlfn.IFNA(VLOOKUP(A5,[11]Miehet!$B$2:$E$50,4,FALSE),0)</f>
        <v>0</v>
      </c>
      <c r="M5" s="4">
        <f>_xlfn.IFNA(VLOOKUP(A5,[12]Miehet!$B$2:$E$50,4,FALSE),0)</f>
        <v>0</v>
      </c>
      <c r="N5" s="4">
        <f>_xlfn.IFNA(VLOOKUP(A5,[14]Miehet!$B$2:$F$50,5,FALSE),0)</f>
        <v>0</v>
      </c>
      <c r="O5" s="4">
        <f>_xlfn.IFNA(VLOOKUP(A5,[15]Miehet!$B$2:$F$50,5,FALSE),0)</f>
        <v>0</v>
      </c>
      <c r="P5" s="4">
        <f>_xlfn.IFNA(VLOOKUP(A5,[13]Miehet!$B$2:$F$50,5,FALSE),0)</f>
        <v>0</v>
      </c>
      <c r="Q5" s="4">
        <f>_xlfn.IFNA(VLOOKUP(A5,[16]Miehet!$B$2:$F$50,5,FALSE),0)</f>
        <v>0</v>
      </c>
    </row>
    <row r="6" spans="1:21" x14ac:dyDescent="0.3">
      <c r="A6" s="2" t="s">
        <v>51</v>
      </c>
      <c r="B6" s="1">
        <f>_xlfn.IFNA(VLOOKUP(A6,[1]Miehet!$A$1:$S$50,19,FALSE),0)</f>
        <v>0</v>
      </c>
      <c r="C6" s="4">
        <f>_xlfn.IFNA(VLOOKUP(A6,[2]Miehet!$B$2:$E$50,4,FALSE),0)</f>
        <v>0</v>
      </c>
      <c r="D6" s="4">
        <f>_xlfn.IFNA(VLOOKUP(A6,[3]Miehet!$B$2:$F$50,5,FALSE),0)</f>
        <v>0</v>
      </c>
      <c r="E6" s="4">
        <f>_xlfn.IFNA(VLOOKUP(A6,[4]Miehet!$B$2:$F$50,5,FALSE),0)</f>
        <v>0</v>
      </c>
      <c r="F6" s="4">
        <f>_xlfn.IFNA(VLOOKUP(A6,[5]Miehet!$B$2:$F$50,5,FALSE),0)</f>
        <v>0</v>
      </c>
      <c r="G6" s="4">
        <f>_xlfn.IFNA(VLOOKUP(A6,[6]Miehet!$B$2:$F$50,5,FALSE),0)</f>
        <v>0</v>
      </c>
      <c r="H6" s="4">
        <f>_xlfn.IFNA(VLOOKUP(A6,[7]Miehet!$B$2:$E$50,4,FALSE),0)</f>
        <v>47.923545935912813</v>
      </c>
      <c r="I6" s="4">
        <f>_xlfn.IFNA(VLOOKUP(A6,[8]Miehet!$B$2:$E$50,4,FALSE),0)</f>
        <v>0</v>
      </c>
      <c r="J6" s="4">
        <f>_xlfn.IFNA(VLOOKUP(A6,[9]Miehet!$B$2:$E$50,4,FALSE),0)</f>
        <v>0</v>
      </c>
      <c r="K6" s="4">
        <f>_xlfn.IFNA(VLOOKUP(A6,[10]Miehet!$B$2:$E$50,4,FALSE),0)</f>
        <v>0</v>
      </c>
      <c r="L6" s="4">
        <f>_xlfn.IFNA(VLOOKUP(A6,[11]Miehet!$B$2:$E$50,4,FALSE),0)</f>
        <v>0</v>
      </c>
      <c r="M6" s="4">
        <f>_xlfn.IFNA(VLOOKUP(A6,[12]Miehet!$B$2:$E$50,4,FALSE),0)</f>
        <v>0</v>
      </c>
      <c r="N6" s="4">
        <f>_xlfn.IFNA(VLOOKUP(A6,[14]Miehet!$B$2:$F$50,5,FALSE),0)</f>
        <v>0</v>
      </c>
      <c r="O6" s="4">
        <f>_xlfn.IFNA(VLOOKUP(A6,[15]Miehet!$B$2:$F$50,5,FALSE),0)</f>
        <v>0</v>
      </c>
      <c r="P6" s="4">
        <f>_xlfn.IFNA(VLOOKUP(A6,[13]Miehet!$B$2:$F$50,5,FALSE),0)</f>
        <v>0</v>
      </c>
      <c r="Q6" s="4">
        <f>_xlfn.IFNA(VLOOKUP(A6,[16]Miehet!$B$2:$F$50,5,FALSE),0)</f>
        <v>0</v>
      </c>
    </row>
    <row r="7" spans="1:21" x14ac:dyDescent="0.3">
      <c r="A7" s="2" t="s">
        <v>63</v>
      </c>
      <c r="B7" s="1">
        <f>_xlfn.IFNA(VLOOKUP(A7,[1]Miehet!$A$1:$S$50,19,FALSE),0)</f>
        <v>0</v>
      </c>
      <c r="C7" s="4">
        <f>_xlfn.IFNA(VLOOKUP(A7,[2]Miehet!$B$2:$E$50,4,FALSE),0)</f>
        <v>0</v>
      </c>
      <c r="D7" s="4">
        <f>_xlfn.IFNA(VLOOKUP(A7,[3]Miehet!$B$2:$F$50,5,FALSE),0)</f>
        <v>0</v>
      </c>
      <c r="E7" s="4">
        <f>_xlfn.IFNA(VLOOKUP(A7,[4]Miehet!$B$2:$F$50,5,FALSE),0)</f>
        <v>0</v>
      </c>
      <c r="F7" s="4">
        <f>_xlfn.IFNA(VLOOKUP(A7,[5]Miehet!$B$2:$F$50,5,FALSE),0)</f>
        <v>0</v>
      </c>
      <c r="G7" s="4">
        <f>_xlfn.IFNA(VLOOKUP(A7,[6]Miehet!$B$2:$F$50,5,FALSE),0)</f>
        <v>0</v>
      </c>
      <c r="H7" s="4">
        <f>_xlfn.IFNA(VLOOKUP(A7,[7]Miehet!$B$2:$E$50,4,FALSE),0)</f>
        <v>0</v>
      </c>
      <c r="I7" s="4">
        <f>_xlfn.IFNA(VLOOKUP(A7,[8]Miehet!$B$2:$E$50,4,FALSE),0)</f>
        <v>0</v>
      </c>
      <c r="J7" s="4">
        <f>_xlfn.IFNA(VLOOKUP(A7,[9]Miehet!$B$2:$E$50,4,FALSE),0)</f>
        <v>0</v>
      </c>
      <c r="K7" s="4">
        <f>_xlfn.IFNA(VLOOKUP(A7,[10]Miehet!$B$2:$E$50,4,FALSE),0)</f>
        <v>0</v>
      </c>
      <c r="L7" s="4">
        <f>_xlfn.IFNA(VLOOKUP(A7,[11]Miehet!$B$2:$E$50,4,FALSE),0)</f>
        <v>0</v>
      </c>
      <c r="M7" s="4">
        <f>_xlfn.IFNA(VLOOKUP(A7,[12]Miehet!$B$2:$E$50,4,FALSE),0)</f>
        <v>0</v>
      </c>
      <c r="N7" s="4">
        <f>_xlfn.IFNA(VLOOKUP(A7,[14]Miehet!$B$2:$F$50,5,FALSE),0)</f>
        <v>0</v>
      </c>
      <c r="O7" s="4">
        <f>_xlfn.IFNA(VLOOKUP(A7,[15]Miehet!$B$2:$F$50,5,FALSE),0)</f>
        <v>0</v>
      </c>
      <c r="P7" s="4">
        <f>_xlfn.IFNA(VLOOKUP(A7,[13]Miehet!$B$2:$F$50,5,FALSE),0)</f>
        <v>69.777606406910564</v>
      </c>
      <c r="Q7" s="4">
        <f>_xlfn.IFNA(VLOOKUP(A7,[16]Miehet!$B$2:$F$50,5,FALSE),0)</f>
        <v>0</v>
      </c>
    </row>
    <row r="8" spans="1:21" x14ac:dyDescent="0.3">
      <c r="A8" s="2" t="s">
        <v>22</v>
      </c>
      <c r="B8" s="1">
        <f>_xlfn.IFNA(VLOOKUP(A8,[1]Miehet!$A$1:$S$50,19,FALSE),0)</f>
        <v>73.312910850394488</v>
      </c>
      <c r="C8" s="4">
        <f>_xlfn.IFNA(VLOOKUP(A8,[2]Miehet!$B$2:$E$50,4,FALSE),0)</f>
        <v>0</v>
      </c>
      <c r="D8" s="4">
        <f>_xlfn.IFNA(VLOOKUP(A8,[3]Miehet!$B$2:$F$50,5,FALSE),0)</f>
        <v>0</v>
      </c>
      <c r="E8" s="4">
        <f>_xlfn.IFNA(VLOOKUP(A8,[4]Miehet!$B$2:$F$50,5,FALSE),0)</f>
        <v>0</v>
      </c>
      <c r="F8" s="4">
        <f>_xlfn.IFNA(VLOOKUP(A8,[5]Miehet!$B$2:$F$50,5,FALSE),0)</f>
        <v>0</v>
      </c>
      <c r="G8" s="4">
        <f>_xlfn.IFNA(VLOOKUP(A8,[6]Miehet!$B$2:$F$50,5,FALSE),0)</f>
        <v>0</v>
      </c>
      <c r="H8" s="4">
        <f>_xlfn.IFNA(VLOOKUP(A8,[7]Miehet!$B$2:$E$50,4,FALSE),0)</f>
        <v>0</v>
      </c>
      <c r="I8" s="4">
        <f>_xlfn.IFNA(VLOOKUP(A8,[8]Miehet!$B$2:$E$50,4,FALSE),0)</f>
        <v>0</v>
      </c>
      <c r="J8" s="4">
        <f>_xlfn.IFNA(VLOOKUP(A8,[9]Miehet!$B$2:$E$50,4,FALSE),0)</f>
        <v>76.160319950058096</v>
      </c>
      <c r="K8" s="4">
        <f>_xlfn.IFNA(VLOOKUP(A8,[10]Miehet!$B$2:$E$50,4,FALSE),0)</f>
        <v>64.782372686893027</v>
      </c>
      <c r="L8" s="4">
        <f>_xlfn.IFNA(VLOOKUP(A8,[11]Miehet!$B$2:$E$50,4,FALSE),0)</f>
        <v>0</v>
      </c>
      <c r="M8" s="4">
        <f>_xlfn.IFNA(VLOOKUP(A8,[12]Miehet!$B$2:$E$50,4,FALSE),0)</f>
        <v>0</v>
      </c>
      <c r="N8" s="4">
        <f>_xlfn.IFNA(VLOOKUP(A8,[14]Miehet!$B$2:$F$50,5,FALSE),0)</f>
        <v>72.298997876210223</v>
      </c>
      <c r="O8" s="4">
        <f>_xlfn.IFNA(VLOOKUP(A8,[15]Miehet!$B$2:$F$50,5,FALSE),0)</f>
        <v>69.283274547038474</v>
      </c>
      <c r="P8" s="4">
        <f>_xlfn.IFNA(VLOOKUP(A8,[13]Miehet!$B$2:$F$50,5,FALSE),0)</f>
        <v>0</v>
      </c>
      <c r="Q8" s="4">
        <f>_xlfn.IFNA(VLOOKUP(A8,[16]Miehet!$B$2:$F$50,5,FALSE),0)</f>
        <v>0</v>
      </c>
    </row>
    <row r="9" spans="1:21" x14ac:dyDescent="0.3">
      <c r="A9" s="2" t="s">
        <v>60</v>
      </c>
      <c r="B9" s="1">
        <f>_xlfn.IFNA(VLOOKUP(A9,[1]Miehet!$A$1:$S$50,19,FALSE),0)</f>
        <v>0</v>
      </c>
      <c r="C9" s="4">
        <f>_xlfn.IFNA(VLOOKUP(A9,[2]Miehet!$B$2:$E$50,4,FALSE),0)</f>
        <v>0</v>
      </c>
      <c r="D9" s="4">
        <f>_xlfn.IFNA(VLOOKUP(A9,[3]Miehet!$B$2:$F$50,5,FALSE),0)</f>
        <v>0</v>
      </c>
      <c r="E9" s="4">
        <f>_xlfn.IFNA(VLOOKUP(A9,[4]Miehet!$B$2:$F$50,5,FALSE),0)</f>
        <v>0</v>
      </c>
      <c r="F9" s="4">
        <f>_xlfn.IFNA(VLOOKUP(A9,[5]Miehet!$B$2:$F$50,5,FALSE),0)</f>
        <v>0</v>
      </c>
      <c r="G9" s="4">
        <f>_xlfn.IFNA(VLOOKUP(A9,[6]Miehet!$B$2:$F$50,5,FALSE),0)</f>
        <v>0</v>
      </c>
      <c r="H9" s="4">
        <f>_xlfn.IFNA(VLOOKUP(A9,[7]Miehet!$B$2:$E$50,4,FALSE),0)</f>
        <v>0</v>
      </c>
      <c r="I9" s="4">
        <f>_xlfn.IFNA(VLOOKUP(A9,[8]Miehet!$B$2:$E$50,4,FALSE),0)</f>
        <v>0</v>
      </c>
      <c r="J9" s="4">
        <f>_xlfn.IFNA(VLOOKUP(A9,[9]Miehet!$B$2:$E$50,4,FALSE),0)</f>
        <v>0</v>
      </c>
      <c r="K9" s="4">
        <f>_xlfn.IFNA(VLOOKUP(A9,[10]Miehet!$B$2:$E$50,4,FALSE),0)</f>
        <v>0</v>
      </c>
      <c r="L9" s="4">
        <f>_xlfn.IFNA(VLOOKUP(A9,[11]Miehet!$B$2:$E$50,4,FALSE),0)</f>
        <v>23.699298922983132</v>
      </c>
      <c r="M9" s="4">
        <f>_xlfn.IFNA(VLOOKUP(A9,[12]Miehet!$B$2:$E$50,4,FALSE),0)</f>
        <v>0</v>
      </c>
      <c r="N9" s="4">
        <f>_xlfn.IFNA(VLOOKUP(A9,[14]Miehet!$B$2:$F$50,5,FALSE),0)</f>
        <v>0</v>
      </c>
      <c r="O9" s="4">
        <f>_xlfn.IFNA(VLOOKUP(A9,[15]Miehet!$B$2:$F$50,5,FALSE),0)</f>
        <v>0</v>
      </c>
      <c r="P9" s="4">
        <f>_xlfn.IFNA(VLOOKUP(A9,[13]Miehet!$B$2:$F$50,5,FALSE),0)</f>
        <v>0</v>
      </c>
      <c r="Q9" s="4">
        <f>_xlfn.IFNA(VLOOKUP(A9,[16]Miehet!$B$2:$F$50,5,FALSE),0)</f>
        <v>0</v>
      </c>
    </row>
    <row r="10" spans="1:21" x14ac:dyDescent="0.3">
      <c r="A10" s="2" t="s">
        <v>15</v>
      </c>
      <c r="B10" s="1">
        <f>_xlfn.IFNA(VLOOKUP(A10,[1]Miehet!$A$1:$S$50,19,FALSE),0)</f>
        <v>50.878626000618787</v>
      </c>
      <c r="C10" s="4">
        <f>_xlfn.IFNA(VLOOKUP(A10,[2]Miehet!$B$2:$E$50,4,FALSE),0)</f>
        <v>50.570596733382736</v>
      </c>
      <c r="D10" s="4">
        <f>_xlfn.IFNA(VLOOKUP(A10,[3]Miehet!$B$2:$F$50,5,FALSE),0)</f>
        <v>0</v>
      </c>
      <c r="E10" s="4">
        <f>_xlfn.IFNA(VLOOKUP(A10,[4]Miehet!$B$2:$F$50,5,FALSE),0)</f>
        <v>0</v>
      </c>
      <c r="F10" s="4">
        <f>_xlfn.IFNA(VLOOKUP(A10,[5]Miehet!$B$2:$F$50,5,FALSE),0)</f>
        <v>43.018415933266958</v>
      </c>
      <c r="G10" s="4">
        <f>_xlfn.IFNA(VLOOKUP(A10,[6]Miehet!$B$2:$F$50,5,FALSE),0)</f>
        <v>52.297619333673659</v>
      </c>
      <c r="H10" s="4">
        <f>_xlfn.IFNA(VLOOKUP(A10,[7]Miehet!$B$2:$E$50,4,FALSE),0)</f>
        <v>49.475545206496633</v>
      </c>
      <c r="I10" s="4">
        <f>_xlfn.IFNA(VLOOKUP(A10,[8]Miehet!$B$2:$E$50,4,FALSE),0)</f>
        <v>44.353413196794151</v>
      </c>
      <c r="J10" s="4">
        <f>_xlfn.IFNA(VLOOKUP(A10,[9]Miehet!$B$2:$E$50,4,FALSE),0)</f>
        <v>0</v>
      </c>
      <c r="K10" s="4">
        <f>_xlfn.IFNA(VLOOKUP(A10,[10]Miehet!$B$2:$E$50,4,FALSE),0)</f>
        <v>0</v>
      </c>
      <c r="L10" s="4">
        <f>_xlfn.IFNA(VLOOKUP(A10,[11]Miehet!$B$2:$E$50,4,FALSE),0)</f>
        <v>0</v>
      </c>
      <c r="M10" s="4">
        <f>_xlfn.IFNA(VLOOKUP(A10,[12]Miehet!$B$2:$E$50,4,FALSE),0)</f>
        <v>0</v>
      </c>
      <c r="N10" s="4">
        <f>_xlfn.IFNA(VLOOKUP(A10,[14]Miehet!$B$2:$F$50,5,FALSE),0)</f>
        <v>0</v>
      </c>
      <c r="O10" s="4">
        <f>_xlfn.IFNA(VLOOKUP(A10,[15]Miehet!$B$2:$F$50,5,FALSE),0)</f>
        <v>0</v>
      </c>
      <c r="P10" s="4">
        <f>_xlfn.IFNA(VLOOKUP(A10,[13]Miehet!$B$2:$F$50,5,FALSE),0)</f>
        <v>0</v>
      </c>
      <c r="Q10" s="4">
        <f>_xlfn.IFNA(VLOOKUP(A10,[16]Miehet!$B$2:$F$50,5,FALSE),0)</f>
        <v>44.128259691299981</v>
      </c>
    </row>
    <row r="11" spans="1:21" x14ac:dyDescent="0.3">
      <c r="A11" s="2" t="s">
        <v>11</v>
      </c>
      <c r="B11" s="1">
        <f>_xlfn.IFNA(VLOOKUP(A11,[1]Miehet!$A$1:$S$50,19,FALSE),0)</f>
        <v>65.921503348384249</v>
      </c>
      <c r="C11" s="4">
        <f>_xlfn.IFNA(VLOOKUP(A11,[2]Miehet!$B$2:$E$50,4,FALSE),0)</f>
        <v>58.089324738825361</v>
      </c>
      <c r="D11" s="4">
        <f>_xlfn.IFNA(VLOOKUP(A11,[3]Miehet!$B$2:$F$50,5,FALSE),0)</f>
        <v>55.260641815395161</v>
      </c>
      <c r="E11" s="4">
        <f>_xlfn.IFNA(VLOOKUP(A11,[4]Miehet!$B$2:$F$50,5,FALSE),0)</f>
        <v>67.015808240270133</v>
      </c>
      <c r="F11" s="4">
        <f>_xlfn.IFNA(VLOOKUP(A11,[5]Miehet!$B$2:$F$50,5,FALSE),0)</f>
        <v>0</v>
      </c>
      <c r="G11" s="4">
        <f>_xlfn.IFNA(VLOOKUP(A11,[6]Miehet!$B$2:$F$50,5,FALSE),0)</f>
        <v>0</v>
      </c>
      <c r="H11" s="4">
        <f>_xlfn.IFNA(VLOOKUP(A11,[7]Miehet!$B$2:$E$50,4,FALSE),0)</f>
        <v>63.962512099124972</v>
      </c>
      <c r="I11" s="4">
        <f>_xlfn.IFNA(VLOOKUP(A11,[8]Miehet!$B$2:$E$50,4,FALSE),0)</f>
        <v>62.330877717578588</v>
      </c>
      <c r="J11" s="4">
        <f>_xlfn.IFNA(VLOOKUP(A11,[9]Miehet!$B$2:$E$50,4,FALSE),0)</f>
        <v>55.143023893852927</v>
      </c>
      <c r="K11" s="4">
        <f>_xlfn.IFNA(VLOOKUP(A11,[10]Miehet!$B$2:$E$50,4,FALSE),0)</f>
        <v>55.784001645246839</v>
      </c>
      <c r="L11" s="4">
        <f>_xlfn.IFNA(VLOOKUP(A11,[11]Miehet!$B$2:$E$50,4,FALSE),0)</f>
        <v>0</v>
      </c>
      <c r="M11" s="4">
        <f>_xlfn.IFNA(VLOOKUP(A11,[12]Miehet!$B$2:$E$50,4,FALSE),0)</f>
        <v>0</v>
      </c>
      <c r="N11" s="4">
        <f>_xlfn.IFNA(VLOOKUP(A11,[14]Miehet!$B$2:$F$50,5,FALSE),0)</f>
        <v>60.55790704948005</v>
      </c>
      <c r="O11" s="4">
        <f>_xlfn.IFNA(VLOOKUP(A11,[15]Miehet!$B$2:$F$50,5,FALSE),0)</f>
        <v>67.665152662128705</v>
      </c>
      <c r="P11" s="4">
        <f>_xlfn.IFNA(VLOOKUP(A11,[13]Miehet!$B$2:$F$50,5,FALSE),0)</f>
        <v>51.406623237733001</v>
      </c>
      <c r="Q11" s="4">
        <f>_xlfn.IFNA(VLOOKUP(A11,[16]Miehet!$B$2:$F$50,5,FALSE),0)</f>
        <v>64.135035533874984</v>
      </c>
    </row>
    <row r="12" spans="1:21" x14ac:dyDescent="0.3">
      <c r="A12" s="2" t="s">
        <v>32</v>
      </c>
      <c r="B12" s="1">
        <f>_xlfn.IFNA(VLOOKUP(A12,[1]Miehet!$A$1:$S$50,19,FALSE),0)</f>
        <v>57.658568798828085</v>
      </c>
      <c r="C12" s="4">
        <f>_xlfn.IFNA(VLOOKUP(A12,[2]Miehet!$B$2:$E$50,4,FALSE),0)</f>
        <v>0</v>
      </c>
      <c r="D12" s="4">
        <f>_xlfn.IFNA(VLOOKUP(A12,[3]Miehet!$B$2:$F$50,5,FALSE),0)</f>
        <v>71.343347062016718</v>
      </c>
      <c r="E12" s="4">
        <f>_xlfn.IFNA(VLOOKUP(A12,[4]Miehet!$B$2:$F$50,5,FALSE),0)</f>
        <v>67.767138517870634</v>
      </c>
      <c r="F12" s="4">
        <f>_xlfn.IFNA(VLOOKUP(A12,[5]Miehet!$B$2:$F$50,5,FALSE),0)</f>
        <v>0</v>
      </c>
      <c r="G12" s="4">
        <f>_xlfn.IFNA(VLOOKUP(A12,[6]Miehet!$B$2:$F$50,5,FALSE),0)</f>
        <v>0</v>
      </c>
      <c r="H12" s="4">
        <f>_xlfn.IFNA(VLOOKUP(A12,[7]Miehet!$B$2:$E$50,4,FALSE),0)</f>
        <v>65.897200876151089</v>
      </c>
      <c r="I12" s="4">
        <f>_xlfn.IFNA(VLOOKUP(A12,[8]Miehet!$B$2:$E$50,4,FALSE),0)</f>
        <v>59.249625470496476</v>
      </c>
      <c r="J12" s="4">
        <f>_xlfn.IFNA(VLOOKUP(A12,[9]Miehet!$B$2:$E$50,4,FALSE),0)</f>
        <v>0</v>
      </c>
      <c r="K12" s="4">
        <f>_xlfn.IFNA(VLOOKUP(A12,[10]Miehet!$B$2:$E$50,4,FALSE),0)</f>
        <v>0</v>
      </c>
      <c r="L12" s="4">
        <f>_xlfn.IFNA(VLOOKUP(A12,[11]Miehet!$B$2:$E$50,4,FALSE),0)</f>
        <v>0</v>
      </c>
      <c r="M12" s="4">
        <f>_xlfn.IFNA(VLOOKUP(A12,[12]Miehet!$B$2:$E$50,4,FALSE),0)</f>
        <v>0</v>
      </c>
      <c r="N12" s="4">
        <f>_xlfn.IFNA(VLOOKUP(A12,[14]Miehet!$B$2:$F$50,5,FALSE),0)</f>
        <v>0</v>
      </c>
      <c r="O12" s="4">
        <f>_xlfn.IFNA(VLOOKUP(A12,[15]Miehet!$B$2:$F$50,5,FALSE),0)</f>
        <v>0</v>
      </c>
      <c r="P12" s="4">
        <f>_xlfn.IFNA(VLOOKUP(A12,[13]Miehet!$B$2:$F$50,5,FALSE),0)</f>
        <v>0</v>
      </c>
      <c r="Q12" s="4">
        <f>_xlfn.IFNA(VLOOKUP(A12,[16]Miehet!$B$2:$F$50,5,FALSE),0)</f>
        <v>0</v>
      </c>
    </row>
    <row r="13" spans="1:21" x14ac:dyDescent="0.3">
      <c r="A13" s="2" t="s">
        <v>37</v>
      </c>
      <c r="B13" s="1">
        <f>_xlfn.IFNA(VLOOKUP(A13,[1]Miehet!$A$1:$S$50,19,FALSE),0)</f>
        <v>0</v>
      </c>
      <c r="C13" s="4">
        <f>_xlfn.IFNA(VLOOKUP(A13,[2]Miehet!$B$2:$E$50,4,FALSE),0)</f>
        <v>54.450509402472221</v>
      </c>
      <c r="D13" s="4">
        <f>_xlfn.IFNA(VLOOKUP(A13,[3]Miehet!$B$2:$F$50,5,FALSE),0)</f>
        <v>54.22553077920761</v>
      </c>
      <c r="E13" s="4">
        <f>_xlfn.IFNA(VLOOKUP(A13,[4]Miehet!$B$2:$F$50,5,FALSE),0)</f>
        <v>0</v>
      </c>
      <c r="F13" s="4">
        <f>_xlfn.IFNA(VLOOKUP(A13,[5]Miehet!$B$2:$F$50,5,FALSE),0)</f>
        <v>0</v>
      </c>
      <c r="G13" s="4">
        <f>_xlfn.IFNA(VLOOKUP(A13,[6]Miehet!$B$2:$F$50,5,FALSE),0)</f>
        <v>0</v>
      </c>
      <c r="H13" s="4">
        <f>_xlfn.IFNA(VLOOKUP(A13,[7]Miehet!$B$2:$E$50,4,FALSE),0)</f>
        <v>0</v>
      </c>
      <c r="I13" s="4">
        <f>_xlfn.IFNA(VLOOKUP(A13,[8]Miehet!$B$2:$E$50,4,FALSE),0)</f>
        <v>0</v>
      </c>
      <c r="J13" s="4">
        <f>_xlfn.IFNA(VLOOKUP(A13,[9]Miehet!$B$2:$E$50,4,FALSE),0)</f>
        <v>0</v>
      </c>
      <c r="K13" s="4">
        <f>_xlfn.IFNA(VLOOKUP(A13,[10]Miehet!$B$2:$E$50,4,FALSE),0)</f>
        <v>0</v>
      </c>
      <c r="L13" s="4">
        <f>_xlfn.IFNA(VLOOKUP(A13,[11]Miehet!$B$2:$E$50,4,FALSE),0)</f>
        <v>0</v>
      </c>
      <c r="M13" s="4">
        <f>_xlfn.IFNA(VLOOKUP(A13,[12]Miehet!$B$2:$E$50,4,FALSE),0)</f>
        <v>0</v>
      </c>
      <c r="N13" s="4">
        <f>_xlfn.IFNA(VLOOKUP(A13,[14]Miehet!$B$2:$F$50,5,FALSE),0)</f>
        <v>0</v>
      </c>
      <c r="O13" s="4">
        <f>_xlfn.IFNA(VLOOKUP(A13,[15]Miehet!$B$2:$F$50,5,FALSE),0)</f>
        <v>0</v>
      </c>
      <c r="P13" s="4">
        <v>0</v>
      </c>
      <c r="Q13" s="4">
        <f>_xlfn.IFNA(VLOOKUP(A13,[16]Miehet!$B$2:$F$50,5,FALSE),0)</f>
        <v>57.4555294180361</v>
      </c>
    </row>
    <row r="14" spans="1:21" x14ac:dyDescent="0.3">
      <c r="A14" s="2" t="s">
        <v>31</v>
      </c>
      <c r="B14" s="1">
        <f>_xlfn.IFNA(VLOOKUP(A14,[1]Miehet!$A$1:$S$50,19,FALSE),0)</f>
        <v>74.403725418370399</v>
      </c>
      <c r="C14" s="4">
        <f>_xlfn.IFNA(VLOOKUP(A14,[2]Miehet!$B$2:$E$50,4,FALSE),0)</f>
        <v>0</v>
      </c>
      <c r="D14" s="4">
        <f>_xlfn.IFNA(VLOOKUP(A14,[3]Miehet!$B$2:$F$50,5,FALSE),0)</f>
        <v>0</v>
      </c>
      <c r="E14" s="4">
        <f>_xlfn.IFNA(VLOOKUP(A14,[4]Miehet!$B$2:$F$50,5,FALSE),0)</f>
        <v>0</v>
      </c>
      <c r="F14" s="4">
        <f>_xlfn.IFNA(VLOOKUP(A14,[5]Miehet!$B$2:$F$50,5,FALSE),0)</f>
        <v>79.990976027150055</v>
      </c>
      <c r="G14" s="4">
        <f>_xlfn.IFNA(VLOOKUP(A14,[6]Miehet!$B$2:$F$50,5,FALSE),0)</f>
        <v>78.786925175300254</v>
      </c>
      <c r="H14" s="4">
        <f>_xlfn.IFNA(VLOOKUP(A14,[7]Miehet!$B$2:$E$50,4,FALSE),0)</f>
        <v>0</v>
      </c>
      <c r="I14" s="4">
        <f>_xlfn.IFNA(VLOOKUP(A14,[8]Miehet!$B$2:$E$50,4,FALSE),0)</f>
        <v>0</v>
      </c>
      <c r="J14" s="4">
        <f>_xlfn.IFNA(VLOOKUP(A14,[9]Miehet!$B$2:$E$50,4,FALSE),0)</f>
        <v>60.118251481364545</v>
      </c>
      <c r="K14" s="4">
        <f>_xlfn.IFNA(VLOOKUP(A14,[10]Miehet!$B$2:$E$50,4,FALSE),0)</f>
        <v>75.16829849715748</v>
      </c>
      <c r="L14" s="4">
        <f>_xlfn.IFNA(VLOOKUP(A14,[11]Miehet!$B$2:$E$50,4,FALSE),0)</f>
        <v>0</v>
      </c>
      <c r="M14" s="4">
        <f>_xlfn.IFNA(VLOOKUP(A14,[12]Miehet!$B$2:$E$50,4,FALSE),0)</f>
        <v>0</v>
      </c>
      <c r="N14" s="4">
        <f>_xlfn.IFNA(VLOOKUP(A14,[14]Miehet!$B$2:$F$50,5,FALSE),0)</f>
        <v>74.197243839553522</v>
      </c>
      <c r="O14" s="4">
        <f>_xlfn.IFNA(VLOOKUP(A14,[15]Miehet!$B$2:$F$50,5,FALSE),0)</f>
        <v>62.473970807767103</v>
      </c>
      <c r="P14" s="4">
        <f>_xlfn.IFNA(VLOOKUP(A14,[13]Miehet!$B$2:$F$50,5,FALSE),0)</f>
        <v>0</v>
      </c>
      <c r="Q14" s="4">
        <f>_xlfn.IFNA(VLOOKUP(A14,[16]Miehet!$B$2:$F$50,5,FALSE),0)</f>
        <v>0</v>
      </c>
    </row>
    <row r="15" spans="1:21" x14ac:dyDescent="0.3">
      <c r="A15" s="2" t="s">
        <v>2</v>
      </c>
      <c r="B15" s="1">
        <f>_xlfn.IFNA(VLOOKUP(A15,[1]Miehet!$A$1:$S$50,19,FALSE),0)</f>
        <v>66.598093101317701</v>
      </c>
      <c r="C15" s="4">
        <f>_xlfn.IFNA(VLOOKUP(A15,[2]Miehet!$B$2:$E$50,4,FALSE),0)</f>
        <v>64.605156451263895</v>
      </c>
      <c r="D15" s="4">
        <f>_xlfn.IFNA(VLOOKUP(A15,[3]Miehet!$B$2:$F$50,5,FALSE),0)</f>
        <v>64.488919834248023</v>
      </c>
      <c r="E15" s="4">
        <f>_xlfn.IFNA(VLOOKUP(A15,[4]Miehet!$B$2:$F$50,5,FALSE),0)</f>
        <v>76.690995729147872</v>
      </c>
      <c r="F15" s="4">
        <f>_xlfn.IFNA(VLOOKUP(A15,[5]Miehet!$B$2:$F$50,5,FALSE),0)</f>
        <v>0</v>
      </c>
      <c r="G15" s="4">
        <f>_xlfn.IFNA(VLOOKUP(A15,[6]Miehet!$B$2:$F$50,5,FALSE),0)</f>
        <v>0</v>
      </c>
      <c r="H15" s="4">
        <f>_xlfn.IFNA(VLOOKUP(A15,[7]Miehet!$B$2:$E$50,4,FALSE),0)</f>
        <v>67.576109445959588</v>
      </c>
      <c r="I15" s="4">
        <f>_xlfn.IFNA(VLOOKUP(A15,[8]Miehet!$B$2:$E$50,4,FALSE),0)</f>
        <v>0</v>
      </c>
      <c r="J15" s="4">
        <f>_xlfn.IFNA(VLOOKUP(A15,[9]Miehet!$B$2:$E$50,4,FALSE),0)</f>
        <v>68.191831438052745</v>
      </c>
      <c r="K15" s="4">
        <f>_xlfn.IFNA(VLOOKUP(A15,[10]Miehet!$B$2:$E$50,4,FALSE),0)</f>
        <v>59.607741394384675</v>
      </c>
      <c r="L15" s="4">
        <f>_xlfn.IFNA(VLOOKUP(A15,[11]Miehet!$B$2:$E$50,4,FALSE),0)</f>
        <v>0</v>
      </c>
      <c r="M15" s="4">
        <f>_xlfn.IFNA(VLOOKUP(A15,[12]Miehet!$B$2:$E$50,4,FALSE),0)</f>
        <v>0</v>
      </c>
      <c r="N15" s="4">
        <f>_xlfn.IFNA(VLOOKUP(A15,[14]Miehet!$B$2:$F$50,5,FALSE),0)</f>
        <v>58.764941708299702</v>
      </c>
      <c r="O15" s="4">
        <f>_xlfn.IFNA(VLOOKUP(A15,[15]Miehet!$B$2:$F$50,5,FALSE),0)</f>
        <v>60.755537282356627</v>
      </c>
      <c r="P15" s="4">
        <f>_xlfn.IFNA(VLOOKUP(A15,[13]Miehet!$B$2:$F$50,5,FALSE),0)</f>
        <v>0</v>
      </c>
      <c r="Q15" s="4">
        <f>_xlfn.IFNA(VLOOKUP(A15,[16]Miehet!$B$2:$F$50,5,FALSE),0)</f>
        <v>0</v>
      </c>
    </row>
    <row r="16" spans="1:21" x14ac:dyDescent="0.3">
      <c r="A16" s="2" t="s">
        <v>14</v>
      </c>
      <c r="B16" s="1">
        <f>_xlfn.IFNA(VLOOKUP(A16,[1]Miehet!$A$1:$S$50,19,FALSE),0)</f>
        <v>82.075650628285928</v>
      </c>
      <c r="C16" s="4">
        <f>_xlfn.IFNA(VLOOKUP(A16,[2]Miehet!$B$2:$E$50,4,FALSE),0)</f>
        <v>0</v>
      </c>
      <c r="D16" s="4">
        <f>_xlfn.IFNA(VLOOKUP(A16,[3]Miehet!$B$2:$F$50,5,FALSE),0)</f>
        <v>0</v>
      </c>
      <c r="E16" s="4">
        <f>_xlfn.IFNA(VLOOKUP(A16,[4]Miehet!$B$2:$F$50,5,FALSE),0)</f>
        <v>0</v>
      </c>
      <c r="F16" s="4">
        <f>_xlfn.IFNA(VLOOKUP(A16,[5]Miehet!$B$2:$F$50,5,FALSE),0)</f>
        <v>0</v>
      </c>
      <c r="G16" s="4">
        <f>_xlfn.IFNA(VLOOKUP(A16,[6]Miehet!$B$2:$F$50,5,FALSE),0)</f>
        <v>0</v>
      </c>
      <c r="H16" s="4">
        <f>_xlfn.IFNA(VLOOKUP(A16,[7]Miehet!$B$2:$E$50,4,FALSE),0)</f>
        <v>80.551419120505955</v>
      </c>
      <c r="I16" s="4">
        <f>_xlfn.IFNA(VLOOKUP(A16,[8]Miehet!$B$2:$E$50,4,FALSE),0)</f>
        <v>77.666073636456176</v>
      </c>
      <c r="J16" s="4">
        <f>_xlfn.IFNA(VLOOKUP(A16,[9]Miehet!$B$2:$E$50,4,FALSE),0)</f>
        <v>79.79099672878003</v>
      </c>
      <c r="K16" s="4">
        <f>_xlfn.IFNA(VLOOKUP(A16,[10]Miehet!$B$2:$E$50,4,FALSE),0)</f>
        <v>81.310163112379882</v>
      </c>
      <c r="L16" s="4">
        <f>_xlfn.IFNA(VLOOKUP(A16,[11]Miehet!$B$2:$E$50,4,FALSE),0)</f>
        <v>0</v>
      </c>
      <c r="M16" s="4">
        <f>_xlfn.IFNA(VLOOKUP(A16,[12]Miehet!$B$2:$E$50,4,FALSE),0)</f>
        <v>58.095309856254318</v>
      </c>
      <c r="N16" s="4">
        <f>_xlfn.IFNA(VLOOKUP(A16,[14]Miehet!$B$2:$F$50,5,FALSE),0)</f>
        <v>81.580062711824681</v>
      </c>
      <c r="O16" s="4">
        <f>_xlfn.IFNA(VLOOKUP(A16,[15]Miehet!$B$2:$F$50,5,FALSE),0)</f>
        <v>83.298954558770077</v>
      </c>
      <c r="P16" s="4">
        <f>_xlfn.IFNA(VLOOKUP(A16,[13]Miehet!$B$2:$F$50,5,FALSE),0)</f>
        <v>67.666930481736969</v>
      </c>
      <c r="Q16" s="4">
        <f>_xlfn.IFNA(VLOOKUP(A16,[16]Miehet!$B$2:$F$50,5,FALSE),0)</f>
        <v>72.053309352956489</v>
      </c>
    </row>
    <row r="17" spans="1:17" x14ac:dyDescent="0.3">
      <c r="A17" s="2" t="s">
        <v>36</v>
      </c>
      <c r="B17" s="1">
        <f>_xlfn.IFNA(VLOOKUP(A17,[1]Miehet!$A$1:$S$50,19,FALSE),0)</f>
        <v>0</v>
      </c>
      <c r="C17" s="4">
        <f>_xlfn.IFNA(VLOOKUP(A17,[2]Miehet!$B$2:$E$50,4,FALSE),0)</f>
        <v>60.517094084647006</v>
      </c>
      <c r="D17" s="4">
        <f>_xlfn.IFNA(VLOOKUP(A17,[3]Miehet!$B$2:$F$50,5,FALSE),0)</f>
        <v>57.031740145269104</v>
      </c>
      <c r="E17" s="4">
        <f>_xlfn.IFNA(VLOOKUP(A17,[4]Miehet!$B$2:$F$50,5,FALSE),0)</f>
        <v>54.28314620346405</v>
      </c>
      <c r="F17" s="4">
        <f>_xlfn.IFNA(VLOOKUP(A17,[5]Miehet!$B$2:$F$50,5,FALSE),0)</f>
        <v>0</v>
      </c>
      <c r="G17" s="4">
        <f>_xlfn.IFNA(VLOOKUP(A17,[6]Miehet!$B$2:$F$50,5,FALSE),0)</f>
        <v>0</v>
      </c>
      <c r="H17" s="4">
        <f>_xlfn.IFNA(VLOOKUP(A17,[7]Miehet!$B$2:$E$50,4,FALSE),0)</f>
        <v>0</v>
      </c>
      <c r="I17" s="4">
        <f>_xlfn.IFNA(VLOOKUP(A17,[8]Miehet!$B$2:$E$50,4,FALSE),0)</f>
        <v>0</v>
      </c>
      <c r="J17" s="4">
        <f>_xlfn.IFNA(VLOOKUP(A17,[9]Miehet!$B$2:$E$50,4,FALSE),0)</f>
        <v>48.995799111991403</v>
      </c>
      <c r="K17" s="4">
        <f>_xlfn.IFNA(VLOOKUP(A17,[10]Miehet!$B$2:$E$50,4,FALSE),0)</f>
        <v>51.551151072956117</v>
      </c>
      <c r="L17" s="4">
        <f>_xlfn.IFNA(VLOOKUP(A17,[11]Miehet!$B$2:$E$50,4,FALSE),0)</f>
        <v>39.910259433962267</v>
      </c>
      <c r="M17" s="4">
        <f>_xlfn.IFNA(VLOOKUP(A17,[12]Miehet!$B$2:$E$50,4,FALSE),0)</f>
        <v>33.757079679177927</v>
      </c>
      <c r="N17" s="4">
        <f>_xlfn.IFNA(VLOOKUP(A17,[14]Miehet!$B$2:$F$50,5,FALSE),0)</f>
        <v>55.687394459529735</v>
      </c>
      <c r="O17" s="4">
        <f>_xlfn.IFNA(VLOOKUP(A17,[15]Miehet!$B$2:$F$50,5,FALSE),0)</f>
        <v>65.663074070802779</v>
      </c>
      <c r="P17" s="4">
        <f>_xlfn.IFNA(VLOOKUP(A17,[13]Miehet!$B$2:$F$50,5,FALSE),0)</f>
        <v>59.334437382490215</v>
      </c>
      <c r="Q17" s="4">
        <f>_xlfn.IFNA(VLOOKUP(A17,[16]Miehet!$B$2:$F$50,5,FALSE),0)</f>
        <v>62.921706759830087</v>
      </c>
    </row>
    <row r="18" spans="1:17" x14ac:dyDescent="0.3">
      <c r="A18" s="2" t="s">
        <v>52</v>
      </c>
      <c r="B18" s="1">
        <f>_xlfn.IFNA(VLOOKUP(A18,[1]Miehet!$A$1:$S$50,19,FALSE),0)</f>
        <v>0</v>
      </c>
      <c r="C18" s="4">
        <f>_xlfn.IFNA(VLOOKUP(A18,[2]Miehet!$B$2:$E$50,4,FALSE),0)</f>
        <v>0</v>
      </c>
      <c r="D18" s="4">
        <f>_xlfn.IFNA(VLOOKUP(A18,[3]Miehet!$B$2:$F$50,5,FALSE),0)</f>
        <v>0</v>
      </c>
      <c r="E18" s="4">
        <f>_xlfn.IFNA(VLOOKUP(A18,[4]Miehet!$B$2:$F$50,5,FALSE),0)</f>
        <v>0</v>
      </c>
      <c r="F18" s="4">
        <f>_xlfn.IFNA(VLOOKUP(A18,[5]Miehet!$B$2:$F$50,5,FALSE),0)</f>
        <v>0</v>
      </c>
      <c r="G18" s="4">
        <f>_xlfn.IFNA(VLOOKUP(A18,[6]Miehet!$B$2:$F$50,5,FALSE),0)</f>
        <v>0</v>
      </c>
      <c r="H18" s="4">
        <f>_xlfn.IFNA(VLOOKUP(A18,[7]Miehet!$B$2:$E$50,4,FALSE),0)</f>
        <v>43.175991117096842</v>
      </c>
      <c r="I18" s="4">
        <f>_xlfn.IFNA(VLOOKUP(A18,[8]Miehet!$B$2:$E$50,4,FALSE),0)</f>
        <v>48.543208980263834</v>
      </c>
      <c r="J18" s="4">
        <f>_xlfn.IFNA(VLOOKUP(A18,[9]Miehet!$B$2:$E$50,4,FALSE),0)</f>
        <v>0</v>
      </c>
      <c r="K18" s="4">
        <f>_xlfn.IFNA(VLOOKUP(A18,[10]Miehet!$B$2:$E$50,4,FALSE),0)</f>
        <v>0</v>
      </c>
      <c r="L18" s="4">
        <f>_xlfn.IFNA(VLOOKUP(A18,[11]Miehet!$B$2:$E$50,4,FALSE),0)</f>
        <v>0</v>
      </c>
      <c r="M18" s="4">
        <f>_xlfn.IFNA(VLOOKUP(A18,[12]Miehet!$B$2:$E$50,4,FALSE),0)</f>
        <v>0</v>
      </c>
      <c r="N18" s="4">
        <f>_xlfn.IFNA(VLOOKUP(A18,[14]Miehet!$B$2:$F$50,5,FALSE),0)</f>
        <v>0</v>
      </c>
      <c r="O18" s="4">
        <f>_xlfn.IFNA(VLOOKUP(A18,[15]Miehet!$B$2:$F$50,5,FALSE),0)</f>
        <v>0</v>
      </c>
      <c r="P18" s="4">
        <f>_xlfn.IFNA(VLOOKUP(A18,[13]Miehet!$B$2:$F$50,5,FALSE),0)</f>
        <v>0</v>
      </c>
      <c r="Q18" s="4">
        <f>_xlfn.IFNA(VLOOKUP(A18,[16]Miehet!$B$2:$F$50,5,FALSE),0)</f>
        <v>0</v>
      </c>
    </row>
    <row r="19" spans="1:17" x14ac:dyDescent="0.3">
      <c r="A19" s="2" t="s">
        <v>29</v>
      </c>
      <c r="B19" s="1">
        <f>_xlfn.IFNA(VLOOKUP(A19,[1]Miehet!$A$1:$S$50,19,FALSE),0)</f>
        <v>44.203123787923452</v>
      </c>
      <c r="C19" s="4">
        <f>_xlfn.IFNA(VLOOKUP(A19,[2]Miehet!$B$2:$E$50,4,FALSE),0)</f>
        <v>49.126237017178816</v>
      </c>
      <c r="D19" s="4">
        <f>_xlfn.IFNA(VLOOKUP(A19,[3]Miehet!$B$2:$F$50,5,FALSE),0)</f>
        <v>60.724229118706894</v>
      </c>
      <c r="E19" s="4">
        <f>_xlfn.IFNA(VLOOKUP(A19,[4]Miehet!$B$2:$F$50,5,FALSE),0)</f>
        <v>0</v>
      </c>
      <c r="F19" s="4">
        <f>_xlfn.IFNA(VLOOKUP(A19,[5]Miehet!$B$2:$F$50,5,FALSE),0)</f>
        <v>0</v>
      </c>
      <c r="G19" s="4">
        <f>_xlfn.IFNA(VLOOKUP(A19,[6]Miehet!$B$2:$F$50,5,FALSE),0)</f>
        <v>0</v>
      </c>
      <c r="H19" s="4">
        <f>_xlfn.IFNA(VLOOKUP(A19,[7]Miehet!$B$2:$E$50,4,FALSE),0)</f>
        <v>53.537246484548881</v>
      </c>
      <c r="I19" s="4">
        <f>_xlfn.IFNA(VLOOKUP(A19,[8]Miehet!$B$2:$E$50,4,FALSE),0)</f>
        <v>55.063065406761481</v>
      </c>
      <c r="J19" s="4">
        <f>_xlfn.IFNA(VLOOKUP(A19,[9]Miehet!$B$2:$E$50,4,FALSE),0)</f>
        <v>0</v>
      </c>
      <c r="K19" s="4">
        <f>_xlfn.IFNA(VLOOKUP(A19,[10]Miehet!$B$2:$E$50,4,FALSE),0)</f>
        <v>0</v>
      </c>
      <c r="L19" s="4">
        <f>_xlfn.IFNA(VLOOKUP(A19,[11]Miehet!$B$2:$E$50,4,FALSE),0)</f>
        <v>0</v>
      </c>
      <c r="M19" s="4">
        <f>_xlfn.IFNA(VLOOKUP(A19,[12]Miehet!$B$2:$E$50,4,FALSE),0)</f>
        <v>0</v>
      </c>
      <c r="N19" s="4">
        <f>_xlfn.IFNA(VLOOKUP(A19,[14]Miehet!$B$2:$F$50,5,FALSE),0)</f>
        <v>50.565952215430748</v>
      </c>
      <c r="O19" s="4">
        <f>_xlfn.IFNA(VLOOKUP(A19,[15]Miehet!$B$2:$F$50,5,FALSE),0)</f>
        <v>63.711054897089475</v>
      </c>
      <c r="P19" s="4">
        <f>_xlfn.IFNA(VLOOKUP(A19,[13]Miehet!$B$2:$F$50,5,FALSE),0)</f>
        <v>53.600535635723951</v>
      </c>
      <c r="Q19" s="4">
        <f>_xlfn.IFNA(VLOOKUP(A19,[16]Miehet!$B$2:$F$50,5,FALSE),0)</f>
        <v>0</v>
      </c>
    </row>
    <row r="20" spans="1:17" x14ac:dyDescent="0.3">
      <c r="A20" s="2" t="s">
        <v>21</v>
      </c>
      <c r="B20" s="1">
        <f>_xlfn.IFNA(VLOOKUP(A20,[1]Miehet!$A$1:$S$50,19,FALSE),0)</f>
        <v>66.410051135209741</v>
      </c>
      <c r="C20" s="4">
        <f>_xlfn.IFNA(VLOOKUP(A20,[2]Miehet!$B$2:$E$50,4,FALSE),0)</f>
        <v>0</v>
      </c>
      <c r="D20" s="4">
        <f>_xlfn.IFNA(VLOOKUP(A20,[3]Miehet!$B$2:$F$50,5,FALSE),0)</f>
        <v>80.290450638217905</v>
      </c>
      <c r="E20" s="4">
        <f>_xlfn.IFNA(VLOOKUP(A20,[4]Miehet!$B$2:$F$50,5,FALSE),0)</f>
        <v>0</v>
      </c>
      <c r="F20" s="4">
        <f>_xlfn.IFNA(VLOOKUP(A20,[5]Miehet!$B$2:$F$50,5,FALSE),0)</f>
        <v>0</v>
      </c>
      <c r="G20" s="4">
        <f>_xlfn.IFNA(VLOOKUP(A20,[6]Miehet!$B$2:$F$50,5,FALSE),0)</f>
        <v>0</v>
      </c>
      <c r="H20" s="4">
        <f>_xlfn.IFNA(VLOOKUP(A20,[7]Miehet!$B$2:$E$50,4,FALSE),0)</f>
        <v>0</v>
      </c>
      <c r="I20" s="4">
        <f>_xlfn.IFNA(VLOOKUP(A20,[8]Miehet!$B$2:$E$50,4,FALSE),0)</f>
        <v>0</v>
      </c>
      <c r="J20" s="4">
        <f>_xlfn.IFNA(VLOOKUP(A20,[9]Miehet!$B$2:$E$50,4,FALSE),0)</f>
        <v>0</v>
      </c>
      <c r="K20" s="4">
        <f>_xlfn.IFNA(VLOOKUP(A20,[10]Miehet!$B$2:$E$50,4,FALSE),0)</f>
        <v>0</v>
      </c>
      <c r="L20" s="4">
        <f>_xlfn.IFNA(VLOOKUP(A20,[11]Miehet!$B$2:$E$50,4,FALSE),0)</f>
        <v>0</v>
      </c>
      <c r="M20" s="4">
        <f>_xlfn.IFNA(VLOOKUP(A20,[12]Miehet!$B$2:$E$50,4,FALSE),0)</f>
        <v>0</v>
      </c>
      <c r="N20" s="4">
        <f>_xlfn.IFNA(VLOOKUP(A20,[14]Miehet!$B$2:$F$50,5,FALSE),0)</f>
        <v>63.978621181879859</v>
      </c>
      <c r="O20" s="4">
        <v>0</v>
      </c>
      <c r="P20" s="4">
        <f>_xlfn.IFNA(VLOOKUP(A20,[13]Miehet!$B$2:$F$50,5,FALSE),0)</f>
        <v>0</v>
      </c>
      <c r="Q20" s="4">
        <f>_xlfn.IFNA(VLOOKUP(A20,[16]Miehet!$B$2:$F$50,5,FALSE),0)</f>
        <v>0</v>
      </c>
    </row>
    <row r="21" spans="1:17" x14ac:dyDescent="0.3">
      <c r="A21" s="2" t="s">
        <v>34</v>
      </c>
      <c r="B21" s="1">
        <f>_xlfn.IFNA(VLOOKUP(A21,[1]Miehet!$A$1:$S$50,19,FALSE),0)</f>
        <v>37.188469686917607</v>
      </c>
      <c r="C21" s="4">
        <f>_xlfn.IFNA(VLOOKUP(A21,[2]Miehet!$B$2:$E$50,4,FALSE),0)</f>
        <v>0</v>
      </c>
      <c r="D21" s="4">
        <f>_xlfn.IFNA(VLOOKUP(A21,[3]Miehet!$B$2:$F$50,5,FALSE),0)</f>
        <v>0</v>
      </c>
      <c r="E21" s="4">
        <f>_xlfn.IFNA(VLOOKUP(A21,[4]Miehet!$B$2:$F$50,5,FALSE),0)</f>
        <v>0</v>
      </c>
      <c r="F21" s="4">
        <f>_xlfn.IFNA(VLOOKUP(A21,[5]Miehet!$B$2:$F$50,5,FALSE),0)</f>
        <v>0</v>
      </c>
      <c r="G21" s="4">
        <f>_xlfn.IFNA(VLOOKUP(A21,[6]Miehet!$B$2:$F$50,5,FALSE),0)</f>
        <v>0</v>
      </c>
      <c r="H21" s="4">
        <f>_xlfn.IFNA(VLOOKUP(A21,[7]Miehet!$B$2:$E$50,4,FALSE),0)</f>
        <v>0</v>
      </c>
      <c r="I21" s="4">
        <f>_xlfn.IFNA(VLOOKUP(A21,[8]Miehet!$B$2:$E$50,4,FALSE),0)</f>
        <v>0</v>
      </c>
      <c r="J21" s="4">
        <f>_xlfn.IFNA(VLOOKUP(A21,[9]Miehet!$B$2:$E$50,4,FALSE),0)</f>
        <v>0</v>
      </c>
      <c r="K21" s="4">
        <f>_xlfn.IFNA(VLOOKUP(A21,[10]Miehet!$B$2:$E$50,4,FALSE),0)</f>
        <v>0</v>
      </c>
      <c r="L21" s="4">
        <f>_xlfn.IFNA(VLOOKUP(A21,[11]Miehet!$B$2:$E$50,4,FALSE),0)</f>
        <v>0</v>
      </c>
      <c r="M21" s="4">
        <f>_xlfn.IFNA(VLOOKUP(A21,[12]Miehet!$B$2:$E$50,4,FALSE),0)</f>
        <v>0</v>
      </c>
      <c r="N21" s="4">
        <f>_xlfn.IFNA(VLOOKUP(A21,[14]Miehet!$B$2:$F$50,5,FALSE),0)</f>
        <v>0</v>
      </c>
      <c r="O21" s="4">
        <f>_xlfn.IFNA(VLOOKUP(A21,[15]Miehet!$B$2:$F$50,5,FALSE),0)</f>
        <v>0</v>
      </c>
      <c r="P21" s="4">
        <f>_xlfn.IFNA(VLOOKUP(A21,[13]Miehet!$B$2:$F$50,5,FALSE),0)</f>
        <v>0</v>
      </c>
      <c r="Q21" s="4">
        <f>_xlfn.IFNA(VLOOKUP(A21,[16]Miehet!$B$2:$F$50,5,FALSE),0)</f>
        <v>0</v>
      </c>
    </row>
    <row r="22" spans="1:17" x14ac:dyDescent="0.3">
      <c r="A22" s="2" t="s">
        <v>10</v>
      </c>
      <c r="B22" s="1">
        <f>_xlfn.IFNA(VLOOKUP(A22,[1]Miehet!$A$1:$S$50,19,FALSE),0)</f>
        <v>65.701999816375832</v>
      </c>
      <c r="C22" s="4">
        <f>_xlfn.IFNA(VLOOKUP(A22,[2]Miehet!$B$2:$E$50,4,FALSE),0)</f>
        <v>0</v>
      </c>
      <c r="D22" s="4">
        <f>_xlfn.IFNA(VLOOKUP(A22,[3]Miehet!$B$2:$F$50,5,FALSE),0)</f>
        <v>76.040757851479086</v>
      </c>
      <c r="E22" s="4">
        <f>_xlfn.IFNA(VLOOKUP(A22,[4]Miehet!$B$2:$F$50,5,FALSE),0)</f>
        <v>65.364027595982463</v>
      </c>
      <c r="F22" s="4">
        <f>_xlfn.IFNA(VLOOKUP(A22,[5]Miehet!$B$2:$F$50,5,FALSE),0)</f>
        <v>67.131354209785911</v>
      </c>
      <c r="G22" s="4">
        <f>_xlfn.IFNA(VLOOKUP(A22,[6]Miehet!$B$2:$F$50,5,FALSE),0)</f>
        <v>71.838384779266562</v>
      </c>
      <c r="H22" s="4">
        <f>_xlfn.IFNA(VLOOKUP(A22,[7]Miehet!$B$2:$E$50,4,FALSE),0)</f>
        <v>51.636026545169251</v>
      </c>
      <c r="I22" s="4">
        <f>_xlfn.IFNA(VLOOKUP(A22,[8]Miehet!$B$2:$E$50,4,FALSE),0)</f>
        <v>66.515114061498963</v>
      </c>
      <c r="J22" s="4">
        <f>_xlfn.IFNA(VLOOKUP(A22,[9]Miehet!$B$2:$E$50,4,FALSE),0)</f>
        <v>0</v>
      </c>
      <c r="K22" s="4">
        <f>_xlfn.IFNA(VLOOKUP(A22,[10]Miehet!$B$2:$E$50,4,FALSE),0)</f>
        <v>0</v>
      </c>
      <c r="L22" s="4">
        <f>_xlfn.IFNA(VLOOKUP(A22,[11]Miehet!$B$2:$E$50,4,FALSE),0)</f>
        <v>0</v>
      </c>
      <c r="M22" s="4">
        <f>_xlfn.IFNA(VLOOKUP(A22,[12]Miehet!$B$2:$E$50,4,FALSE),0)</f>
        <v>0</v>
      </c>
      <c r="N22" s="4">
        <f>_xlfn.IFNA(VLOOKUP(A22,[14]Miehet!$B$2:$F$50,5,FALSE),0)</f>
        <v>0</v>
      </c>
      <c r="O22" s="4">
        <f>_xlfn.IFNA(VLOOKUP(A22,[15]Miehet!$B$2:$F$50,5,FALSE),0)</f>
        <v>0</v>
      </c>
      <c r="P22" s="4">
        <f>_xlfn.IFNA(VLOOKUP(A22,[13]Miehet!$B$2:$F$50,5,FALSE),0)</f>
        <v>0</v>
      </c>
      <c r="Q22" s="4">
        <f>_xlfn.IFNA(VLOOKUP(A22,[16]Miehet!$B$2:$F$50,5,FALSE),0)</f>
        <v>0</v>
      </c>
    </row>
    <row r="23" spans="1:17" x14ac:dyDescent="0.3">
      <c r="A23" s="2" t="s">
        <v>16</v>
      </c>
      <c r="B23" s="1">
        <f>_xlfn.IFNA(VLOOKUP(A23,[1]Miehet!$A$1:$S$50,19,FALSE),0)</f>
        <v>50.238636176330743</v>
      </c>
      <c r="C23" s="4">
        <f>_xlfn.IFNA(VLOOKUP(A23,[2]Miehet!$B$2:$E$50,4,FALSE),0)</f>
        <v>0</v>
      </c>
      <c r="D23" s="4">
        <f>_xlfn.IFNA(VLOOKUP(A23,[3]Miehet!$B$2:$F$50,5,FALSE),0)</f>
        <v>0</v>
      </c>
      <c r="E23" s="4">
        <f>_xlfn.IFNA(VLOOKUP(A23,[4]Miehet!$B$2:$F$50,5,FALSE),0)</f>
        <v>0</v>
      </c>
      <c r="F23" s="4">
        <f>_xlfn.IFNA(VLOOKUP(A23,[5]Miehet!$B$2:$F$50,5,FALSE),0)</f>
        <v>0</v>
      </c>
      <c r="G23" s="4">
        <f>_xlfn.IFNA(VLOOKUP(A23,[6]Miehet!$B$2:$F$50,5,FALSE),0)</f>
        <v>0</v>
      </c>
      <c r="H23" s="4">
        <f>_xlfn.IFNA(VLOOKUP(A23,[7]Miehet!$B$2:$E$50,4,FALSE),0)</f>
        <v>0</v>
      </c>
      <c r="I23" s="4">
        <f>_xlfn.IFNA(VLOOKUP(A23,[8]Miehet!$B$2:$E$50,4,FALSE),0)</f>
        <v>0</v>
      </c>
      <c r="J23" s="4">
        <f>_xlfn.IFNA(VLOOKUP(A23,[9]Miehet!$B$2:$E$50,4,FALSE),0)</f>
        <v>0</v>
      </c>
      <c r="K23" s="4">
        <f>_xlfn.IFNA(VLOOKUP(A23,[10]Miehet!$B$2:$E$50,4,FALSE),0)</f>
        <v>0</v>
      </c>
      <c r="L23" s="4">
        <f>_xlfn.IFNA(VLOOKUP(A23,[11]Miehet!$B$2:$E$50,4,FALSE),0)</f>
        <v>0</v>
      </c>
      <c r="M23" s="4">
        <f>_xlfn.IFNA(VLOOKUP(A23,[12]Miehet!$B$2:$E$50,4,FALSE),0)</f>
        <v>0</v>
      </c>
      <c r="N23" s="4">
        <f>_xlfn.IFNA(VLOOKUP(A23,[14]Miehet!$B$2:$F$50,5,FALSE),0)</f>
        <v>0</v>
      </c>
      <c r="O23" s="4">
        <f>_xlfn.IFNA(VLOOKUP(A23,[15]Miehet!$B$2:$F$50,5,FALSE),0)</f>
        <v>0</v>
      </c>
      <c r="P23" s="4">
        <f>_xlfn.IFNA(VLOOKUP(A23,[13]Miehet!$B$2:$F$50,5,FALSE),0)</f>
        <v>0</v>
      </c>
      <c r="Q23" s="4">
        <f>_xlfn.IFNA(VLOOKUP(A23,[16]Miehet!$B$2:$F$50,5,FALSE),0)</f>
        <v>0</v>
      </c>
    </row>
    <row r="24" spans="1:17" x14ac:dyDescent="0.3">
      <c r="A24" s="2" t="s">
        <v>23</v>
      </c>
      <c r="B24" s="1">
        <f>_xlfn.IFNA(VLOOKUP(A24,[1]Miehet!$A$1:$S$50,19,FALSE),0)</f>
        <v>63.2661242690451</v>
      </c>
      <c r="C24" s="4">
        <f>_xlfn.IFNA(VLOOKUP(A24,[2]Miehet!$B$2:$E$50,4,FALSE),0)</f>
        <v>0</v>
      </c>
      <c r="D24" s="4">
        <f>_xlfn.IFNA(VLOOKUP(A24,[3]Miehet!$B$2:$F$50,5,FALSE),0)</f>
        <v>0</v>
      </c>
      <c r="E24" s="4">
        <f>_xlfn.IFNA(VLOOKUP(A24,[4]Miehet!$B$2:$F$50,5,FALSE),0)</f>
        <v>0</v>
      </c>
      <c r="F24" s="4">
        <f>_xlfn.IFNA(VLOOKUP(A24,[5]Miehet!$B$2:$F$50,5,FALSE),0)</f>
        <v>0</v>
      </c>
      <c r="G24" s="4">
        <f>_xlfn.IFNA(VLOOKUP(A24,[6]Miehet!$B$2:$F$50,5,FALSE),0)</f>
        <v>0</v>
      </c>
      <c r="H24" s="4">
        <f>_xlfn.IFNA(VLOOKUP(A24,[7]Miehet!$B$2:$E$50,4,FALSE),0)</f>
        <v>0</v>
      </c>
      <c r="I24" s="4">
        <f>_xlfn.IFNA(VLOOKUP(A24,[8]Miehet!$B$2:$E$50,4,FALSE),0)</f>
        <v>0</v>
      </c>
      <c r="J24" s="4">
        <f>_xlfn.IFNA(VLOOKUP(A24,[9]Miehet!$B$2:$E$50,4,FALSE),0)</f>
        <v>0</v>
      </c>
      <c r="K24" s="4">
        <f>_xlfn.IFNA(VLOOKUP(A24,[10]Miehet!$B$2:$E$50,4,FALSE),0)</f>
        <v>0</v>
      </c>
      <c r="L24" s="4">
        <f>_xlfn.IFNA(VLOOKUP(A24,[11]Miehet!$B$2:$E$50,4,FALSE),0)</f>
        <v>0</v>
      </c>
      <c r="M24" s="4">
        <f>_xlfn.IFNA(VLOOKUP(A24,[12]Miehet!$B$2:$E$50,4,FALSE),0)</f>
        <v>0</v>
      </c>
      <c r="N24" s="4">
        <f>_xlfn.IFNA(VLOOKUP(A24,[14]Miehet!$B$2:$F$50,5,FALSE),0)</f>
        <v>55.153881793784485</v>
      </c>
      <c r="O24" s="4">
        <f>_xlfn.IFNA(VLOOKUP(A24,[15]Miehet!$B$2:$F$50,5,FALSE),0)</f>
        <v>72.691190122106576</v>
      </c>
      <c r="P24" s="4">
        <f>_xlfn.IFNA(VLOOKUP(A24,[13]Miehet!$B$2:$F$50,5,FALSE),0)</f>
        <v>0</v>
      </c>
      <c r="Q24" s="4">
        <f>_xlfn.IFNA(VLOOKUP(A24,[16]Miehet!$B$2:$F$50,5,FALSE),0)</f>
        <v>0</v>
      </c>
    </row>
    <row r="25" spans="1:17" x14ac:dyDescent="0.3">
      <c r="A25" s="2" t="s">
        <v>24</v>
      </c>
      <c r="B25" s="1">
        <f>_xlfn.IFNA(VLOOKUP(A25,[1]Miehet!$A$1:$S$50,19,FALSE),0)</f>
        <v>50.238090631362944</v>
      </c>
      <c r="C25" s="4">
        <f>_xlfn.IFNA(VLOOKUP(A25,[2]Miehet!$B$2:$E$50,4,FALSE),0)</f>
        <v>42.837063201697347</v>
      </c>
      <c r="D25" s="4">
        <f>_xlfn.IFNA(VLOOKUP(A25,[3]Miehet!$B$2:$F$50,5,FALSE),0)</f>
        <v>52.887214978462325</v>
      </c>
      <c r="E25" s="4">
        <f>_xlfn.IFNA(VLOOKUP(A25,[4]Miehet!$B$2:$F$50,5,FALSE),0)</f>
        <v>59.140343548036469</v>
      </c>
      <c r="F25" s="4">
        <f>_xlfn.IFNA(VLOOKUP(A25,[5]Miehet!$B$2:$F$50,5,FALSE),0)</f>
        <v>0</v>
      </c>
      <c r="G25" s="4">
        <f>_xlfn.IFNA(VLOOKUP(A25,[6]Miehet!$B$2:$F$50,5,FALSE),0)</f>
        <v>0</v>
      </c>
      <c r="H25" s="4">
        <f>_xlfn.IFNA(VLOOKUP(A25,[7]Miehet!$B$2:$E$50,4,FALSE),0)</f>
        <v>56.655255075332903</v>
      </c>
      <c r="I25" s="4">
        <f>_xlfn.IFNA(VLOOKUP(A25,[8]Miehet!$B$2:$E$50,4,FALSE),0)</f>
        <v>0</v>
      </c>
      <c r="J25" s="4">
        <f>_xlfn.IFNA(VLOOKUP(A25,[9]Miehet!$B$2:$E$50,4,FALSE),0)</f>
        <v>0</v>
      </c>
      <c r="K25" s="4">
        <f>_xlfn.IFNA(VLOOKUP(A25,[10]Miehet!$B$2:$E$50,4,FALSE),0)</f>
        <v>0</v>
      </c>
      <c r="L25" s="4">
        <f>_xlfn.IFNA(VLOOKUP(A25,[11]Miehet!$B$2:$E$50,4,FALSE),0)</f>
        <v>0</v>
      </c>
      <c r="M25" s="4">
        <f>_xlfn.IFNA(VLOOKUP(A25,[12]Miehet!$B$2:$E$50,4,FALSE),0)</f>
        <v>0</v>
      </c>
      <c r="N25" s="4">
        <f>_xlfn.IFNA(VLOOKUP(A25,[14]Miehet!$B$2:$F$50,5,FALSE),0)</f>
        <v>0</v>
      </c>
      <c r="O25" s="4">
        <f>_xlfn.IFNA(VLOOKUP(A25,[15]Miehet!$B$2:$F$50,5,FALSE),0)</f>
        <v>0</v>
      </c>
      <c r="P25" s="4">
        <f>_xlfn.IFNA(VLOOKUP(A25,[13]Miehet!$B$2:$F$50,5,FALSE),0)</f>
        <v>37.889840723182452</v>
      </c>
      <c r="Q25" s="4">
        <f>_xlfn.IFNA(VLOOKUP(A25,[16]Miehet!$B$2:$F$50,5,FALSE),0)</f>
        <v>53.235315701115077</v>
      </c>
    </row>
  </sheetData>
  <sortState xmlns:xlrd2="http://schemas.microsoft.com/office/spreadsheetml/2017/richdata2" ref="A2:P25">
    <sortCondition ref="A2:A25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E816B-3913-4521-AB83-9B3BEBA20B00}">
  <dimension ref="A1:Q26"/>
  <sheetViews>
    <sheetView tabSelected="1" zoomScale="60" zoomScaleNormal="60" workbookViewId="0">
      <pane xSplit="1" ySplit="1" topLeftCell="J2" activePane="bottomRight" state="frozen"/>
      <selection pane="topRight" activeCell="B1" sqref="B1"/>
      <selection pane="bottomLeft" activeCell="A2" sqref="A2"/>
      <selection pane="bottomRight" activeCell="N22" sqref="N22"/>
    </sheetView>
  </sheetViews>
  <sheetFormatPr defaultRowHeight="14.4" x14ac:dyDescent="0.3"/>
  <cols>
    <col min="1" max="1" width="19.88671875" bestFit="1" customWidth="1"/>
    <col min="2" max="2" width="16.109375" style="1" customWidth="1"/>
    <col min="3" max="12" width="15.77734375" customWidth="1"/>
    <col min="13" max="13" width="12" customWidth="1"/>
    <col min="14" max="14" width="13.109375" bestFit="1" customWidth="1"/>
    <col min="15" max="15" width="12" customWidth="1"/>
    <col min="16" max="17" width="16.77734375" bestFit="1" customWidth="1"/>
    <col min="18" max="18" width="12.77734375" customWidth="1"/>
    <col min="19" max="19" width="14.77734375" customWidth="1"/>
  </cols>
  <sheetData>
    <row r="1" spans="1:17" s="6" customFormat="1" ht="31.2" x14ac:dyDescent="0.3">
      <c r="A1" s="6" t="s">
        <v>0</v>
      </c>
      <c r="B1" s="7" t="s">
        <v>7</v>
      </c>
      <c r="C1" s="6" t="s">
        <v>35</v>
      </c>
      <c r="D1" s="8" t="s">
        <v>40</v>
      </c>
      <c r="E1" s="8" t="s">
        <v>41</v>
      </c>
      <c r="F1" s="8" t="s">
        <v>53</v>
      </c>
      <c r="G1" s="8" t="s">
        <v>54</v>
      </c>
      <c r="H1" s="8" t="s">
        <v>44</v>
      </c>
      <c r="I1" s="6" t="s">
        <v>48</v>
      </c>
      <c r="J1" s="6" t="s">
        <v>55</v>
      </c>
      <c r="K1" s="6" t="s">
        <v>57</v>
      </c>
      <c r="L1" s="6" t="s">
        <v>58</v>
      </c>
      <c r="M1" s="6" t="s">
        <v>59</v>
      </c>
      <c r="N1" s="6" t="s">
        <v>65</v>
      </c>
      <c r="O1" s="6" t="s">
        <v>66</v>
      </c>
      <c r="P1" s="6" t="s">
        <v>61</v>
      </c>
      <c r="Q1" s="6" t="s">
        <v>67</v>
      </c>
    </row>
    <row r="2" spans="1:17" x14ac:dyDescent="0.3">
      <c r="A2" s="2" t="s">
        <v>5</v>
      </c>
      <c r="B2" s="1">
        <f>_xlfn.IFNA(VLOOKUP(A2,[1]Naiset!$A$1:$S$50,19,FALSE),0)</f>
        <v>63.410934371336943</v>
      </c>
      <c r="C2" s="4">
        <f>_xlfn.IFNA(VLOOKUP(A2,[2]Naiset!$B$2:$E$50,4,FALSE),0)</f>
        <v>58.160871801103582</v>
      </c>
      <c r="D2" s="4">
        <f>_xlfn.IFNA(VLOOKUP(A2,[3]Naiset!$B$2:$F$50,5,FALSE),0)</f>
        <v>66.403680549224816</v>
      </c>
      <c r="E2" s="4">
        <f>_xlfn.IFNA(VLOOKUP(A2,[4]Naiset!$B$2:$F$50,5,FALSE),0)</f>
        <v>66.88203093931719</v>
      </c>
      <c r="F2" s="4">
        <f>_xlfn.IFNA(VLOOKUP(A2,[5]Naiset!$B$2:$F$50,5,FALSE),0)</f>
        <v>0</v>
      </c>
      <c r="G2" s="4">
        <f>_xlfn.IFNA(VLOOKUP(A2,[6]Naiset!$B$2:$F$50,5,FALSE),0)</f>
        <v>0</v>
      </c>
      <c r="H2" s="4">
        <f>_xlfn.IFNA(VLOOKUP(A2,[7]Naiset!$B$2:$E$50,4,FALSE),0)</f>
        <v>56.265036559130323</v>
      </c>
      <c r="I2" s="4">
        <f>_xlfn.IFNA(VLOOKUP(A2,[8]Naiset!$B$2:$E$50,4,FALSE),0)</f>
        <v>73.86132228727574</v>
      </c>
      <c r="J2" s="4">
        <f>_xlfn.IFNA(VLOOKUP(A2,[9]Naiset!$B$2:$E$48,4,FALSE),0)</f>
        <v>61.575472868954236</v>
      </c>
      <c r="K2" s="4">
        <f>_xlfn.IFNA(VLOOKUP(A2,[10]Naiset!$B$2:$E$48,4,FALSE),0)</f>
        <v>59.833743652603978</v>
      </c>
      <c r="L2" s="4">
        <f>_xlfn.IFNA(VLOOKUP(A2,[11]Naiset!$B$2:$E$50,4,FALSE),0)</f>
        <v>0</v>
      </c>
      <c r="M2" s="4">
        <f>_xlfn.IFNA(VLOOKUP(A2,[12]Naiset!$B$2:$E$49,4,FALSE),0)</f>
        <v>0</v>
      </c>
      <c r="N2" s="4">
        <f>_xlfn.IFNA(VLOOKUP(A2,[14]Naiset!$B$2:$F$49,5,FALSE),0)</f>
        <v>64.150442567729996</v>
      </c>
      <c r="O2" s="4">
        <f>_xlfn.IFNA(VLOOKUP(A2,[15]Naiset!$B$2:$F$49,5,FALSE),0)</f>
        <v>65.011053578213478</v>
      </c>
      <c r="P2" s="4">
        <f>_xlfn.IFNA(VLOOKUP(A2,[13]Naiset!$B$2:$F$50,5,FALSE),0)</f>
        <v>61.236588404078219</v>
      </c>
      <c r="Q2" s="4">
        <f>_xlfn.IFNA(VLOOKUP(A2,[16]Naiset!$B$2:$F$50,5,FALSE),0)</f>
        <v>60.561313494516845</v>
      </c>
    </row>
    <row r="3" spans="1:17" x14ac:dyDescent="0.3">
      <c r="A3" s="2" t="s">
        <v>62</v>
      </c>
      <c r="B3" s="1">
        <f>_xlfn.IFNA(VLOOKUP(A3,[1]Naiset!$A$1:$S$50,19,FALSE),0)</f>
        <v>0</v>
      </c>
      <c r="C3" s="4">
        <f>_xlfn.IFNA(VLOOKUP(A3,[2]Naiset!$B$2:$E$50,4,FALSE),0)</f>
        <v>0</v>
      </c>
      <c r="D3" s="4">
        <f>_xlfn.IFNA(VLOOKUP(A3,[3]Naiset!$B$2:$F$50,5,FALSE),0)</f>
        <v>0</v>
      </c>
      <c r="E3" s="4">
        <f>_xlfn.IFNA(VLOOKUP(A3,[4]Naiset!$B$2:$F$50,5,FALSE),0)</f>
        <v>0</v>
      </c>
      <c r="F3" s="4">
        <f>_xlfn.IFNA(VLOOKUP(A3,[5]Naiset!$B$2:$F$50,5,FALSE),0)</f>
        <v>0</v>
      </c>
      <c r="G3" s="4">
        <f>_xlfn.IFNA(VLOOKUP(A3,[6]Naiset!$B$2:$F$50,5,FALSE),0)</f>
        <v>0</v>
      </c>
      <c r="H3" s="4">
        <f>_xlfn.IFNA(VLOOKUP(A3,[7]Naiset!$B$2:$E$50,4,FALSE),0)</f>
        <v>0</v>
      </c>
      <c r="I3" s="4">
        <f>_xlfn.IFNA(VLOOKUP(A3,[8]Naiset!$B$2:$E$50,4,FALSE),0)</f>
        <v>0</v>
      </c>
      <c r="J3" s="4">
        <f>_xlfn.IFNA(VLOOKUP(A3,[9]Naiset!$B$2:$E$48,4,FALSE),0)</f>
        <v>0</v>
      </c>
      <c r="K3" s="4">
        <f>_xlfn.IFNA(VLOOKUP(A3,[10]Naiset!$B$2:$E$48,4,FALSE),0)</f>
        <v>0</v>
      </c>
      <c r="L3" s="4">
        <f>_xlfn.IFNA(VLOOKUP(A3,[11]Naiset!$B$2:$E$50,4,FALSE),0)</f>
        <v>0</v>
      </c>
      <c r="M3" s="4">
        <f>_xlfn.IFNA(VLOOKUP(A3,[12]Naiset!$B$2:$E$49,4,FALSE),0)</f>
        <v>0</v>
      </c>
      <c r="N3" s="4">
        <f>_xlfn.IFNA(VLOOKUP(A3,[14]Naiset!$B$2:$F$49,5,FALSE),0)</f>
        <v>0</v>
      </c>
      <c r="O3" s="4">
        <f>_xlfn.IFNA(VLOOKUP(A3,[15]Naiset!$B$2:$F$49,5,FALSE),0)</f>
        <v>0</v>
      </c>
      <c r="P3" s="4">
        <f>_xlfn.IFNA(VLOOKUP(A3,[13]Naiset!$B$2:$F$50,5,FALSE),0)</f>
        <v>40.572277107882371</v>
      </c>
      <c r="Q3" s="4">
        <f>_xlfn.IFNA(VLOOKUP(A3,[16]Naiset!$B$2:$F$50,5,FALSE),0)</f>
        <v>0</v>
      </c>
    </row>
    <row r="4" spans="1:17" x14ac:dyDescent="0.3">
      <c r="A4" s="2" t="s">
        <v>45</v>
      </c>
      <c r="B4" s="1">
        <f>_xlfn.IFNA(VLOOKUP(A4,[1]Naiset!$A$1:$S$50,19,FALSE),0)</f>
        <v>0</v>
      </c>
      <c r="C4" s="4">
        <v>0</v>
      </c>
      <c r="D4" s="4">
        <f>_xlfn.IFNA(VLOOKUP(A4,[3]Naiset!$B$2:$F$50,5,FALSE),0)</f>
        <v>0</v>
      </c>
      <c r="E4" s="4">
        <f>_xlfn.IFNA(VLOOKUP(A4,[4]Naiset!$B$2:$F$50,5,FALSE),0)</f>
        <v>0</v>
      </c>
      <c r="F4" s="4">
        <f>_xlfn.IFNA(VLOOKUP(A4,[5]Naiset!$B$2:$F$50,5,FALSE),0)</f>
        <v>0</v>
      </c>
      <c r="G4" s="4">
        <f>_xlfn.IFNA(VLOOKUP(A4,[6]Naiset!$B$2:$F$50,5,FALSE),0)</f>
        <v>0</v>
      </c>
      <c r="H4" s="4">
        <f>_xlfn.IFNA(VLOOKUP(A4,[7]Naiset!$B$2:$E$50,4,FALSE),0)</f>
        <v>72.609048815581573</v>
      </c>
      <c r="I4" s="4">
        <f>_xlfn.IFNA(VLOOKUP(A4,[8]Naiset!$B$2:$E$50,4,FALSE),0)</f>
        <v>71.454651503764154</v>
      </c>
      <c r="J4" s="4">
        <f>_xlfn.IFNA(VLOOKUP(A4,[9]Naiset!$B$2:$E$48,4,FALSE),0)</f>
        <v>75.560580637518981</v>
      </c>
      <c r="K4" s="4">
        <f>_xlfn.IFNA(VLOOKUP(A4,[10]Naiset!$B$2:$E$48,4,FALSE),0)</f>
        <v>78.260461974747585</v>
      </c>
      <c r="L4" s="4">
        <f>_xlfn.IFNA(VLOOKUP(A4,[11]Naiset!$B$2:$E$50,4,FALSE),0)</f>
        <v>0</v>
      </c>
      <c r="M4" s="4">
        <f>_xlfn.IFNA(VLOOKUP(A4,[12]Naiset!$B$2:$E$49,4,FALSE),0)</f>
        <v>0</v>
      </c>
      <c r="N4" s="4">
        <f>_xlfn.IFNA(VLOOKUP(A4,[14]Naiset!$B$2:$F$49,5,FALSE),0)</f>
        <v>66.864280736022906</v>
      </c>
      <c r="O4" s="4">
        <f>_xlfn.IFNA(VLOOKUP(A4,[15]Naiset!$B$2:$F$49,5,FALSE),0)</f>
        <v>86.003056553436707</v>
      </c>
      <c r="P4" s="4">
        <f>_xlfn.IFNA(VLOOKUP(A4,[13]Naiset!$B$2:$F$50,5,FALSE),0)</f>
        <v>0</v>
      </c>
      <c r="Q4" s="4">
        <f>_xlfn.IFNA(VLOOKUP(A4,[16]Naiset!$B$2:$F$50,5,FALSE),0)</f>
        <v>0</v>
      </c>
    </row>
    <row r="5" spans="1:17" x14ac:dyDescent="0.3">
      <c r="A5" s="3" t="s">
        <v>3</v>
      </c>
      <c r="B5" s="1">
        <f>_xlfn.IFNA(VLOOKUP(A5,[1]Naiset!$A$1:$S$50,19,FALSE),0)</f>
        <v>57.598079206321316</v>
      </c>
      <c r="C5" s="4">
        <f>_xlfn.IFNA(VLOOKUP(A5,[2]Naiset!$B$2:$E$50,4,FALSE),0)</f>
        <v>47.391435526510598</v>
      </c>
      <c r="D5" s="4">
        <f>_xlfn.IFNA(VLOOKUP(A5,[3]Naiset!$B$2:$F$50,5,FALSE),0)</f>
        <v>64.58403246472345</v>
      </c>
      <c r="E5" s="4">
        <f>_xlfn.IFNA(VLOOKUP(A5,[4]Naiset!$B$2:$F$50,5,FALSE),0)</f>
        <v>53.245852110635788</v>
      </c>
      <c r="F5" s="4">
        <f>_xlfn.IFNA(VLOOKUP(A5,[5]Naiset!$B$2:$F$50,5,FALSE),0)</f>
        <v>0</v>
      </c>
      <c r="G5" s="4">
        <f>_xlfn.IFNA(VLOOKUP(A5,[6]Naiset!$B$2:$F$50,5,FALSE),0)</f>
        <v>0</v>
      </c>
      <c r="H5" s="4">
        <f>_xlfn.IFNA(VLOOKUP(A5,[7]Naiset!$B$2:$E$50,4,FALSE),0)</f>
        <v>44.731344825160505</v>
      </c>
      <c r="I5" s="4">
        <f>_xlfn.IFNA(VLOOKUP(A5,[8]Naiset!$B$2:$E$50,4,FALSE),0)</f>
        <v>0</v>
      </c>
      <c r="J5" s="4">
        <f>_xlfn.IFNA(VLOOKUP(A5,[9]Naiset!$B$2:$E$48,4,FALSE),0)</f>
        <v>0</v>
      </c>
      <c r="K5" s="4">
        <f>_xlfn.IFNA(VLOOKUP(A5,[10]Naiset!$B$2:$E$48,4,FALSE),0)</f>
        <v>0</v>
      </c>
      <c r="L5" s="4">
        <f>_xlfn.IFNA(VLOOKUP(A5,[11]Naiset!$B$2:$E$50,4,FALSE),0)</f>
        <v>0</v>
      </c>
      <c r="M5" s="4">
        <f>_xlfn.IFNA(VLOOKUP(A5,[12]Naiset!$B$2:$E$49,4,FALSE),0)</f>
        <v>0</v>
      </c>
      <c r="N5" s="4">
        <f>_xlfn.IFNA(VLOOKUP(A5,[14]Naiset!$B$2:$F$49,5,FALSE),0)</f>
        <v>0</v>
      </c>
      <c r="O5" s="4">
        <f>_xlfn.IFNA(VLOOKUP(A5,[15]Naiset!$B$2:$F$49,5,FALSE),0)</f>
        <v>0</v>
      </c>
      <c r="P5" s="4">
        <f>_xlfn.IFNA(VLOOKUP(A5,[13]Naiset!$B$2:$F$50,5,FALSE),0)</f>
        <v>0</v>
      </c>
      <c r="Q5" s="4">
        <f>_xlfn.IFNA(VLOOKUP(A5,[16]Naiset!$B$2:$F$50,5,FALSE),0)</f>
        <v>0</v>
      </c>
    </row>
    <row r="6" spans="1:17" x14ac:dyDescent="0.3">
      <c r="A6" s="2" t="s">
        <v>17</v>
      </c>
      <c r="B6" s="1">
        <f>_xlfn.IFNA(VLOOKUP(A6,[1]Naiset!$A$1:$S$50,19,FALSE),0)</f>
        <v>86.094466073971191</v>
      </c>
      <c r="C6" s="4">
        <f>_xlfn.IFNA(VLOOKUP(A6,[2]Naiset!$B$2:$E$50,4,FALSE),0)</f>
        <v>0</v>
      </c>
      <c r="D6" s="4">
        <f>_xlfn.IFNA(VLOOKUP(A6,[3]Naiset!$B$2:$F$50,5,FALSE),0)</f>
        <v>86.993969091620116</v>
      </c>
      <c r="E6" s="4">
        <f>_xlfn.IFNA(VLOOKUP(A6,[4]Naiset!$B$2:$F$50,5,FALSE),0)</f>
        <v>91.208617334218175</v>
      </c>
      <c r="F6" s="4">
        <f>_xlfn.IFNA(VLOOKUP(A6,[5]Naiset!$B$2:$F$50,5,FALSE),0)</f>
        <v>0</v>
      </c>
      <c r="G6" s="4">
        <f>_xlfn.IFNA(VLOOKUP(A6,[6]Naiset!$B$2:$F$50,5,FALSE),0)</f>
        <v>0</v>
      </c>
      <c r="H6" s="4">
        <f>_xlfn.IFNA(VLOOKUP(A6,[7]Naiset!$B$2:$E$50,4,FALSE),0)</f>
        <v>0</v>
      </c>
      <c r="I6" s="4">
        <f>_xlfn.IFNA(VLOOKUP(A6,[8]Naiset!$B$2:$E$50,4,FALSE),0)</f>
        <v>82.732463148670604</v>
      </c>
      <c r="J6" s="4">
        <f>_xlfn.IFNA(VLOOKUP(A6,[9]Naiset!$B$2:$E$48,4,FALSE),0)</f>
        <v>0</v>
      </c>
      <c r="K6" s="4">
        <f>_xlfn.IFNA(VLOOKUP(A6,[10]Naiset!$B$2:$E$48,4,FALSE),0)</f>
        <v>0</v>
      </c>
      <c r="L6" s="4">
        <f>_xlfn.IFNA(VLOOKUP(A6,[11]Naiset!$B$2:$E$50,4,FALSE),0)</f>
        <v>0</v>
      </c>
      <c r="M6" s="4">
        <f>_xlfn.IFNA(VLOOKUP(A6,[12]Naiset!$B$2:$E$49,4,FALSE),0)</f>
        <v>0</v>
      </c>
      <c r="N6" s="4">
        <f>_xlfn.IFNA(VLOOKUP(A6,[14]Naiset!$B$2:$F$49,5,FALSE),0)</f>
        <v>83.038223013658339</v>
      </c>
      <c r="O6" s="4">
        <f>_xlfn.IFNA(VLOOKUP(A6,[15]Naiset!$B$2:$F$49,5,FALSE),0)</f>
        <v>83.066038720146764</v>
      </c>
      <c r="P6" s="4">
        <f>_xlfn.IFNA(VLOOKUP(A6,[13]Naiset!$B$2:$F$50,5,FALSE),0)</f>
        <v>70.523333777060273</v>
      </c>
      <c r="Q6" s="4">
        <f>_xlfn.IFNA(VLOOKUP(A6,[16]Naiset!$B$2:$F$50,5,FALSE),0)</f>
        <v>81.814832131159605</v>
      </c>
    </row>
    <row r="7" spans="1:17" x14ac:dyDescent="0.3">
      <c r="A7" s="2" t="s">
        <v>6</v>
      </c>
      <c r="B7" s="1">
        <f>_xlfn.IFNA(VLOOKUP(A7,[1]Naiset!$A$1:$S$50,19,FALSE),0)</f>
        <v>53.900241868615375</v>
      </c>
      <c r="C7" s="4">
        <f>_xlfn.IFNA(VLOOKUP(A7,[2]Naiset!$B$2:$E$50,4,FALSE),0)</f>
        <v>0</v>
      </c>
      <c r="D7" s="4">
        <f>_xlfn.IFNA(VLOOKUP(A7,[3]Naiset!$B$2:$F$50,5,FALSE),0)</f>
        <v>0</v>
      </c>
      <c r="E7" s="4">
        <f>_xlfn.IFNA(VLOOKUP(A7,[4]Naiset!$B$2:$F$50,5,FALSE),0)</f>
        <v>0</v>
      </c>
      <c r="F7" s="4">
        <f>_xlfn.IFNA(VLOOKUP(A7,[5]Naiset!$B$2:$F$50,5,FALSE),0)</f>
        <v>0</v>
      </c>
      <c r="G7" s="4">
        <f>_xlfn.IFNA(VLOOKUP(A7,[6]Naiset!$B$2:$F$50,5,FALSE),0)</f>
        <v>0</v>
      </c>
      <c r="H7" s="4">
        <f>_xlfn.IFNA(VLOOKUP(A7,[7]Naiset!$B$2:$E$50,4,FALSE),0)</f>
        <v>0</v>
      </c>
      <c r="I7" s="4">
        <f>_xlfn.IFNA(VLOOKUP(A7,[8]Naiset!$B$2:$E$50,4,FALSE),0)</f>
        <v>0</v>
      </c>
      <c r="J7" s="4">
        <f>_xlfn.IFNA(VLOOKUP(A7,[9]Naiset!$B$2:$E$48,4,FALSE),0)</f>
        <v>0</v>
      </c>
      <c r="K7" s="4">
        <f>_xlfn.IFNA(VLOOKUP(A7,[10]Naiset!$B$2:$E$48,4,FALSE),0)</f>
        <v>0</v>
      </c>
      <c r="L7" s="4">
        <f>_xlfn.IFNA(VLOOKUP(A7,[11]Naiset!$B$2:$E$50,4,FALSE),0)</f>
        <v>0</v>
      </c>
      <c r="M7" s="4">
        <f>_xlfn.IFNA(VLOOKUP(A7,[12]Naiset!$B$2:$E$49,4,FALSE),0)</f>
        <v>0</v>
      </c>
      <c r="N7" s="4">
        <f>_xlfn.IFNA(VLOOKUP(A7,[14]Naiset!$B$2:$F$49,5,FALSE),0)</f>
        <v>0</v>
      </c>
      <c r="O7" s="4">
        <f>_xlfn.IFNA(VLOOKUP(A7,[15]Naiset!$B$2:$F$49,5,FALSE),0)</f>
        <v>0</v>
      </c>
      <c r="P7" s="4">
        <f>_xlfn.IFNA(VLOOKUP(A7,[13]Naiset!$B$2:$F$50,5,FALSE),0)</f>
        <v>0</v>
      </c>
      <c r="Q7" s="4">
        <f>_xlfn.IFNA(VLOOKUP(A7,[16]Naiset!$B$2:$F$50,5,FALSE),0)</f>
        <v>0</v>
      </c>
    </row>
    <row r="8" spans="1:17" x14ac:dyDescent="0.3">
      <c r="A8" s="2" t="s">
        <v>38</v>
      </c>
      <c r="B8" s="1">
        <f>_xlfn.IFNA(VLOOKUP(A8,[1]Naiset!$A$1:$S$50,19,FALSE),0)</f>
        <v>0</v>
      </c>
      <c r="C8" s="4">
        <f>_xlfn.IFNA(VLOOKUP(A8,[2]Naiset!$B$2:$E$50,4,FALSE),0)</f>
        <v>60.176101854592538</v>
      </c>
      <c r="D8" s="4">
        <f>_xlfn.IFNA(VLOOKUP(A8,[3]Naiset!$B$2:$F$50,5,FALSE),0)</f>
        <v>92.234786810011954</v>
      </c>
      <c r="E8" s="4">
        <f>_xlfn.IFNA(VLOOKUP(A8,[4]Naiset!$B$2:$F$50,5,FALSE),0)</f>
        <v>80.910098646844787</v>
      </c>
      <c r="F8" s="4">
        <f>_xlfn.IFNA(VLOOKUP(A8,[5]Naiset!$B$2:$F$50,5,FALSE),0)</f>
        <v>0</v>
      </c>
      <c r="G8" s="4">
        <f>_xlfn.IFNA(VLOOKUP(A8,[6]Naiset!$B$2:$F$50,5,FALSE),0)</f>
        <v>0</v>
      </c>
      <c r="H8" s="4">
        <f>_xlfn.IFNA(VLOOKUP(A8,[7]Naiset!$B$2:$E$50,4,FALSE),0)</f>
        <v>0</v>
      </c>
      <c r="I8" s="4">
        <f>_xlfn.IFNA(VLOOKUP(A8,[8]Naiset!$B$2:$E$50,4,FALSE),0)</f>
        <v>0</v>
      </c>
      <c r="J8" s="4">
        <f>_xlfn.IFNA(VLOOKUP(A8,[9]Naiset!$B$2:$E$48,4,FALSE),0)</f>
        <v>74.205180048212668</v>
      </c>
      <c r="K8" s="4">
        <f>_xlfn.IFNA(VLOOKUP(A8,[10]Naiset!$B$2:$E$48,4,FALSE),0)</f>
        <v>76.983447052440027</v>
      </c>
      <c r="L8" s="4">
        <f>_xlfn.IFNA(VLOOKUP(A8,[11]Naiset!$B$2:$E$50,4,FALSE),0)</f>
        <v>0</v>
      </c>
      <c r="M8" s="4">
        <f>_xlfn.IFNA(VLOOKUP(A8,[12]Naiset!$B$2:$E$49,4,FALSE),0)</f>
        <v>0</v>
      </c>
      <c r="N8" s="4">
        <f>_xlfn.IFNA(VLOOKUP(A8,[14]Naiset!$B$2:$F$49,5,FALSE),0)</f>
        <v>68.51537348201154</v>
      </c>
      <c r="O8" s="4">
        <f>_xlfn.IFNA(VLOOKUP(A8,[15]Naiset!$B$2:$F$49,5,FALSE),0)</f>
        <v>71.542920663358629</v>
      </c>
      <c r="P8" s="4">
        <f>_xlfn.IFNA(VLOOKUP(A8,[13]Naiset!$B$2:$F$50,5,FALSE),0)</f>
        <v>0</v>
      </c>
      <c r="Q8" s="4">
        <f>_xlfn.IFNA(VLOOKUP(A8,[16]Naiset!$B$2:$F$50,5,FALSE),0)</f>
        <v>0</v>
      </c>
    </row>
    <row r="9" spans="1:17" x14ac:dyDescent="0.3">
      <c r="A9" s="2" t="s">
        <v>19</v>
      </c>
      <c r="B9" s="1">
        <f>_xlfn.IFNA(VLOOKUP(A9,[1]Naiset!$A$1:$S$50,19,FALSE),0)</f>
        <v>53.218823268755649</v>
      </c>
      <c r="C9" s="4">
        <f>_xlfn.IFNA(VLOOKUP(A9,[2]Naiset!$B$2:$E$50,4,FALSE),0)</f>
        <v>0</v>
      </c>
      <c r="D9" s="4">
        <f>_xlfn.IFNA(VLOOKUP(A9,[3]Naiset!$B$2:$F$50,5,FALSE),0)</f>
        <v>57.952145642347062</v>
      </c>
      <c r="E9" s="4">
        <f>_xlfn.IFNA(VLOOKUP(A9,[4]Naiset!$B$2:$F$50,5,FALSE),0)</f>
        <v>54.280927015484451</v>
      </c>
      <c r="F9" s="4">
        <f>_xlfn.IFNA(VLOOKUP(A9,[5]Naiset!$B$2:$F$50,5,FALSE),0)</f>
        <v>0</v>
      </c>
      <c r="G9" s="4">
        <f>_xlfn.IFNA(VLOOKUP(A9,[6]Naiset!$B$2:$F$50,5,FALSE),0)</f>
        <v>0</v>
      </c>
      <c r="H9" s="4">
        <f>_xlfn.IFNA(VLOOKUP(A9,[7]Naiset!$B$2:$E$50,4,FALSE),0)</f>
        <v>0</v>
      </c>
      <c r="I9" s="4">
        <f>_xlfn.IFNA(VLOOKUP(A9,[8]Naiset!$B$2:$E$50,4,FALSE),0)</f>
        <v>0</v>
      </c>
      <c r="J9" s="4">
        <f>_xlfn.IFNA(VLOOKUP(A9,[9]Naiset!$B$2:$E$48,4,FALSE),0)</f>
        <v>0</v>
      </c>
      <c r="K9" s="4">
        <f>_xlfn.IFNA(VLOOKUP(A9,[10]Naiset!$B$2:$E$48,4,FALSE),0)</f>
        <v>0</v>
      </c>
      <c r="L9" s="4">
        <f>_xlfn.IFNA(VLOOKUP(A9,[11]Naiset!$B$2:$E$50,4,FALSE),0)</f>
        <v>0</v>
      </c>
      <c r="M9" s="4">
        <f>_xlfn.IFNA(VLOOKUP(A9,[12]Naiset!$B$2:$E$49,4,FALSE),0)</f>
        <v>0</v>
      </c>
      <c r="N9" s="4">
        <f>_xlfn.IFNA(VLOOKUP(A9,[14]Naiset!$B$2:$F$49,5,FALSE),0)</f>
        <v>0</v>
      </c>
      <c r="O9" s="4">
        <f>_xlfn.IFNA(VLOOKUP(A9,[15]Naiset!$B$2:$F$49,5,FALSE),0)</f>
        <v>0</v>
      </c>
      <c r="P9" s="4">
        <f>_xlfn.IFNA(VLOOKUP(A9,[13]Naiset!$B$2:$F$50,5,FALSE),0)</f>
        <v>0</v>
      </c>
      <c r="Q9" s="4">
        <f>_xlfn.IFNA(VLOOKUP(A9,[16]Naiset!$B$2:$F$50,5,FALSE),0)</f>
        <v>0</v>
      </c>
    </row>
    <row r="10" spans="1:17" x14ac:dyDescent="0.3">
      <c r="A10" s="2" t="s">
        <v>4</v>
      </c>
      <c r="B10" s="1">
        <f>_xlfn.IFNA(VLOOKUP(A10,[1]Naiset!$A$1:$S$50,19,FALSE),0)</f>
        <v>73.299068304579393</v>
      </c>
      <c r="C10" s="4">
        <f>_xlfn.IFNA(VLOOKUP(A10,[2]Naiset!$B$2:$E$50,4,FALSE),0)</f>
        <v>56.673033006769799</v>
      </c>
      <c r="D10" s="4">
        <f>_xlfn.IFNA(VLOOKUP(A10,[3]Naiset!$B$2:$F$50,5,FALSE),0)</f>
        <v>65.66255750620013</v>
      </c>
      <c r="E10" s="4">
        <f>_xlfn.IFNA(VLOOKUP(A10,[4]Naiset!$B$2:$F$50,5,FALSE),0)</f>
        <v>61.18340681898249</v>
      </c>
      <c r="F10" s="4">
        <f>_xlfn.IFNA(VLOOKUP(A10,[5]Naiset!$B$2:$F$50,5,FALSE),0)</f>
        <v>0</v>
      </c>
      <c r="G10" s="4">
        <f>_xlfn.IFNA(VLOOKUP(A10,[6]Naiset!$B$2:$F$50,5,FALSE),0)</f>
        <v>0</v>
      </c>
      <c r="H10" s="4">
        <f>_xlfn.IFNA(VLOOKUP(A10,[7]Naiset!$B$2:$E$50,4,FALSE),0)</f>
        <v>48.158081153779975</v>
      </c>
      <c r="I10" s="4">
        <f>_xlfn.IFNA(VLOOKUP(A10,[8]Naiset!$B$2:$E$50,4,FALSE),0)</f>
        <v>63.096237158715375</v>
      </c>
      <c r="J10" s="4">
        <f>_xlfn.IFNA(VLOOKUP(A10,[9]Naiset!$B$2:$E$48,4,FALSE),0)</f>
        <v>69.562743839950215</v>
      </c>
      <c r="K10" s="4">
        <f>_xlfn.IFNA(VLOOKUP(A10,[10]Naiset!$B$2:$E$48,4,FALSE),0)</f>
        <v>70.218772845012111</v>
      </c>
      <c r="L10" s="4">
        <f>_xlfn.IFNA(VLOOKUP(A10,[11]Naiset!$B$2:$E$50,4,FALSE),0)</f>
        <v>68.424493845723362</v>
      </c>
      <c r="M10" s="4">
        <f>_xlfn.IFNA(VLOOKUP(A10,[12]Naiset!$B$2:$E$49,4,FALSE),0)</f>
        <v>73.3639375537647</v>
      </c>
      <c r="N10" s="4">
        <f>_xlfn.IFNA(VLOOKUP(A10,[14]Naiset!$B$2:$F$49,5,FALSE),0)</f>
        <v>0</v>
      </c>
      <c r="O10" s="4">
        <f>_xlfn.IFNA(VLOOKUP(A10,[15]Naiset!$B$2:$F$49,5,FALSE),0)</f>
        <v>0</v>
      </c>
      <c r="P10" s="4">
        <f>_xlfn.IFNA(VLOOKUP(A10,[13]Naiset!$B$2:$F$50,5,FALSE),0)</f>
        <v>0</v>
      </c>
      <c r="Q10" s="4">
        <f>_xlfn.IFNA(VLOOKUP(A10,[16]Naiset!$B$2:$F$50,5,FALSE),0)</f>
        <v>0</v>
      </c>
    </row>
    <row r="11" spans="1:17" x14ac:dyDescent="0.3">
      <c r="A11" s="2" t="s">
        <v>20</v>
      </c>
      <c r="B11" s="1">
        <f>_xlfn.IFNA(VLOOKUP(A11,[1]Naiset!$A$1:$S$50,19,FALSE),0)</f>
        <v>49.603140149870995</v>
      </c>
      <c r="C11" s="4">
        <f>_xlfn.IFNA(VLOOKUP(A11,[2]Naiset!$B$2:$E$50,4,FALSE),0)</f>
        <v>42.800182361286446</v>
      </c>
      <c r="D11" s="4">
        <f>_xlfn.IFNA(VLOOKUP(A11,[3]Naiset!$B$2:$F$50,5,FALSE),0)</f>
        <v>76.485082241803511</v>
      </c>
      <c r="E11" s="4">
        <f>_xlfn.IFNA(VLOOKUP(A11,[4]Naiset!$B$2:$F$50,5,FALSE),0)</f>
        <v>82.150327480922016</v>
      </c>
      <c r="F11" s="4">
        <f>_xlfn.IFNA(VLOOKUP(A11,[5]Naiset!$B$2:$F$50,5,FALSE),0)</f>
        <v>0</v>
      </c>
      <c r="G11" s="4">
        <f>_xlfn.IFNA(VLOOKUP(A11,[6]Naiset!$B$2:$F$50,5,FALSE),0)</f>
        <v>0</v>
      </c>
      <c r="H11" s="4">
        <f>_xlfn.IFNA(VLOOKUP(A11,[7]Naiset!$B$2:$E$50,4,FALSE),0)</f>
        <v>41.877725955439992</v>
      </c>
      <c r="I11" s="4">
        <f>_xlfn.IFNA(VLOOKUP(A11,[8]Naiset!$B$2:$E$50,4,FALSE),0)</f>
        <v>57.087575240910034</v>
      </c>
      <c r="J11" s="4">
        <f>_xlfn.IFNA(VLOOKUP(A11,[9]Naiset!$B$2:$E$48,4,FALSE),0)</f>
        <v>59.664202446213281</v>
      </c>
      <c r="K11" s="4">
        <f>_xlfn.IFNA(VLOOKUP(A11,[10]Naiset!$B$2:$E$48,4,FALSE),0)</f>
        <v>54.994405974875946</v>
      </c>
      <c r="L11" s="4">
        <f>_xlfn.IFNA(VLOOKUP(A11,[11]Naiset!$B$2:$E$50,4,FALSE),0)</f>
        <v>57.50010339519141</v>
      </c>
      <c r="M11" s="4">
        <f>_xlfn.IFNA(VLOOKUP(A11,[12]Naiset!$B$2:$E$49,4,FALSE),0)</f>
        <v>0</v>
      </c>
      <c r="N11" s="4">
        <f>_xlfn.IFNA(VLOOKUP(A11,[14]Naiset!$B$2:$F$49,5,FALSE),0)</f>
        <v>51.142791188339785</v>
      </c>
      <c r="O11" s="4">
        <f>_xlfn.IFNA(VLOOKUP(A11,[15]Naiset!$B$2:$F$49,5,FALSE),0)</f>
        <v>62.664698582309768</v>
      </c>
      <c r="P11" s="4">
        <f>_xlfn.IFNA(VLOOKUP(A11,[13]Naiset!$B$2:$F$50,5,FALSE),0)</f>
        <v>0</v>
      </c>
      <c r="Q11" s="4">
        <f>_xlfn.IFNA(VLOOKUP(A11,[16]Naiset!$B$2:$F$50,5,FALSE),0)</f>
        <v>0</v>
      </c>
    </row>
    <row r="12" spans="1:17" x14ac:dyDescent="0.3">
      <c r="A12" s="2" t="s">
        <v>42</v>
      </c>
      <c r="B12" s="1">
        <f>_xlfn.IFNA(VLOOKUP(A12,[1]Naiset!$A$1:$S$50,19,FALSE),0)</f>
        <v>0</v>
      </c>
      <c r="C12" s="4">
        <v>0</v>
      </c>
      <c r="D12" s="4">
        <f>_xlfn.IFNA(VLOOKUP(A12,[3]Naiset!$B$2:$F$50,5,FALSE),0)</f>
        <v>71.194352013204394</v>
      </c>
      <c r="E12" s="4">
        <f>_xlfn.IFNA(VLOOKUP(A12,[4]Naiset!$B$2:$F$50,5,FALSE),0)</f>
        <v>0</v>
      </c>
      <c r="F12" s="4">
        <f>_xlfn.IFNA(VLOOKUP(A12,[5]Naiset!$B$2:$F$50,5,FALSE),0)</f>
        <v>0</v>
      </c>
      <c r="G12" s="4">
        <f>_xlfn.IFNA(VLOOKUP(A12,[6]Naiset!$B$2:$F$50,5,FALSE),0)</f>
        <v>0</v>
      </c>
      <c r="H12" s="4">
        <f>_xlfn.IFNA(VLOOKUP(A12,[7]Naiset!$B$2:$E$50,4,FALSE),0)</f>
        <v>0</v>
      </c>
      <c r="I12" s="4">
        <f>_xlfn.IFNA(VLOOKUP(A12,[8]Naiset!$B$2:$E$50,4,FALSE),0)</f>
        <v>0</v>
      </c>
      <c r="J12" s="4">
        <f>_xlfn.IFNA(VLOOKUP(A12,[9]Naiset!$B$2:$E$48,4,FALSE),0)</f>
        <v>0</v>
      </c>
      <c r="K12" s="4">
        <f>_xlfn.IFNA(VLOOKUP(A12,[10]Naiset!$B$2:$E$48,4,FALSE),0)</f>
        <v>0</v>
      </c>
      <c r="L12" s="4">
        <f>_xlfn.IFNA(VLOOKUP(A12,[11]Naiset!$B$2:$E$50,4,FALSE),0)</f>
        <v>0</v>
      </c>
      <c r="M12" s="4">
        <f>_xlfn.IFNA(VLOOKUP(A12,[12]Naiset!$B$2:$E$49,4,FALSE),0)</f>
        <v>0</v>
      </c>
      <c r="N12" s="4">
        <f>_xlfn.IFNA(VLOOKUP(A12,[14]Naiset!$B$2:$F$49,5,FALSE),0)</f>
        <v>0</v>
      </c>
      <c r="O12" s="4">
        <f>_xlfn.IFNA(VLOOKUP(A12,[15]Naiset!$B$2:$F$49,5,FALSE),0)</f>
        <v>0</v>
      </c>
      <c r="P12" s="4">
        <f>_xlfn.IFNA(VLOOKUP(A12,[13]Naiset!$B$2:$F$50,5,FALSE),0)</f>
        <v>0</v>
      </c>
      <c r="Q12" s="4">
        <f>_xlfn.IFNA(VLOOKUP(A12,[16]Naiset!$B$2:$F$50,5,FALSE),0)</f>
        <v>0</v>
      </c>
    </row>
    <row r="13" spans="1:17" x14ac:dyDescent="0.3">
      <c r="A13" s="2" t="s">
        <v>30</v>
      </c>
      <c r="B13" s="1">
        <f>_xlfn.IFNA(VLOOKUP(A13,[1]Naiset!$A$1:$S$50,19,FALSE),0)</f>
        <v>42.040536789983328</v>
      </c>
      <c r="C13" s="4">
        <f>_xlfn.IFNA(VLOOKUP(A13,[2]Naiset!$B$2:$E$50,4,FALSE),0)</f>
        <v>0</v>
      </c>
      <c r="D13" s="4">
        <f>_xlfn.IFNA(VLOOKUP(A13,[3]Naiset!$B$2:$F$50,5,FALSE),0)</f>
        <v>0</v>
      </c>
      <c r="E13" s="4">
        <f>_xlfn.IFNA(VLOOKUP(A13,[4]Naiset!$B$2:$F$50,5,FALSE),0)</f>
        <v>0</v>
      </c>
      <c r="F13" s="4">
        <f>_xlfn.IFNA(VLOOKUP(A13,[5]Naiset!$B$2:$F$50,5,FALSE),0)</f>
        <v>0</v>
      </c>
      <c r="G13" s="4">
        <f>_xlfn.IFNA(VLOOKUP(A13,[6]Naiset!$B$2:$F$50,5,FALSE),0)</f>
        <v>0</v>
      </c>
      <c r="H13" s="4">
        <f>_xlfn.IFNA(VLOOKUP(A13,[7]Naiset!$B$2:$E$50,4,FALSE),0)</f>
        <v>0</v>
      </c>
      <c r="I13" s="4">
        <f>_xlfn.IFNA(VLOOKUP(A13,[8]Naiset!$B$2:$E$50,4,FALSE),0)</f>
        <v>0</v>
      </c>
      <c r="J13" s="4">
        <f>_xlfn.IFNA(VLOOKUP(A13,[9]Naiset!$B$2:$E$48,4,FALSE),0)</f>
        <v>0</v>
      </c>
      <c r="K13" s="4">
        <f>_xlfn.IFNA(VLOOKUP(A13,[10]Naiset!$B$2:$E$48,4,FALSE),0)</f>
        <v>0</v>
      </c>
      <c r="L13" s="4">
        <f>_xlfn.IFNA(VLOOKUP(A13,[11]Naiset!$B$2:$E$50,4,FALSE),0)</f>
        <v>0</v>
      </c>
      <c r="M13" s="4">
        <f>_xlfn.IFNA(VLOOKUP(A13,[12]Naiset!$B$2:$E$49,4,FALSE),0)</f>
        <v>0</v>
      </c>
      <c r="N13" s="4">
        <f>_xlfn.IFNA(VLOOKUP(A13,[14]Naiset!$B$2:$F$49,5,FALSE),0)</f>
        <v>0</v>
      </c>
      <c r="O13" s="4">
        <f>_xlfn.IFNA(VLOOKUP(A13,[15]Naiset!$B$2:$F$49,5,FALSE),0)</f>
        <v>0</v>
      </c>
      <c r="P13" s="4">
        <f>_xlfn.IFNA(VLOOKUP(A13,[13]Naiset!$B$2:$F$50,5,FALSE),0)</f>
        <v>0</v>
      </c>
      <c r="Q13" s="4">
        <f>_xlfn.IFNA(VLOOKUP(A13,[16]Naiset!$B$2:$F$50,5,FALSE),0)</f>
        <v>0</v>
      </c>
    </row>
    <row r="14" spans="1:17" x14ac:dyDescent="0.3">
      <c r="A14" s="2" t="s">
        <v>13</v>
      </c>
      <c r="B14" s="1">
        <f>_xlfn.IFNA(VLOOKUP(A14,[1]Naiset!$A$1:$S$50,19,FALSE),0)</f>
        <v>78.994328984132892</v>
      </c>
      <c r="C14" s="4">
        <f>_xlfn.IFNA(VLOOKUP(A14,[2]Naiset!$B$2:$E$50,4,FALSE),0)</f>
        <v>81.334547969888177</v>
      </c>
      <c r="D14" s="4">
        <f>_xlfn.IFNA(VLOOKUP(A14,[3]Naiset!$B$2:$F$50,5,FALSE),0)</f>
        <v>79.055844660678559</v>
      </c>
      <c r="E14" s="4">
        <f>_xlfn.IFNA(VLOOKUP(A14,[4]Naiset!$B$2:$F$50,5,FALSE),0)</f>
        <v>78.969971585293138</v>
      </c>
      <c r="F14" s="4">
        <f>_xlfn.IFNA(VLOOKUP(A14,[5]Naiset!$B$2:$F$50,5,FALSE),0)</f>
        <v>0</v>
      </c>
      <c r="G14" s="4">
        <f>_xlfn.IFNA(VLOOKUP(A14,[6]Naiset!$B$2:$F$50,5,FALSE),0)</f>
        <v>0</v>
      </c>
      <c r="H14" s="4">
        <f>_xlfn.IFNA(VLOOKUP(A14,[7]Naiset!$B$2:$E$50,4,FALSE),0)</f>
        <v>68.204974003674849</v>
      </c>
      <c r="I14" s="4">
        <f>_xlfn.IFNA(VLOOKUP(A14,[8]Naiset!$B$2:$E$50,4,FALSE),0)</f>
        <v>75.390701041196849</v>
      </c>
      <c r="J14" s="4">
        <f>_xlfn.IFNA(VLOOKUP(A14,[9]Naiset!$B$2:$E$48,4,FALSE),0)</f>
        <v>82.137828397961258</v>
      </c>
      <c r="K14" s="4">
        <f>_xlfn.IFNA(VLOOKUP(A14,[10]Naiset!$B$2:$E$48,4,FALSE),0)</f>
        <v>79.488287757174788</v>
      </c>
      <c r="L14" s="4">
        <f>_xlfn.IFNA(VLOOKUP(A14,[11]Naiset!$B$2:$E$50,4,FALSE),0)</f>
        <v>72.870303624053278</v>
      </c>
      <c r="M14" s="4">
        <f>_xlfn.IFNA(VLOOKUP(A14,[12]Naiset!$B$2:$E$49,4,FALSE),0)</f>
        <v>83.948290373793171</v>
      </c>
      <c r="N14" s="4">
        <f>_xlfn.IFNA(VLOOKUP(A14,[14]Naiset!$B$2:$F$49,5,FALSE),0)</f>
        <v>52.628721243594953</v>
      </c>
      <c r="O14" s="4">
        <f>_xlfn.IFNA(VLOOKUP(A14,[15]Naiset!$B$2:$F$49,5,FALSE),0)</f>
        <v>80.714397441311561</v>
      </c>
      <c r="P14" s="4">
        <f>_xlfn.IFNA(VLOOKUP(A14,[13]Naiset!$B$2:$F$50,5,FALSE),0)</f>
        <v>0</v>
      </c>
      <c r="Q14" s="4">
        <f>_xlfn.IFNA(VLOOKUP(A14,[16]Naiset!$B$2:$F$50,5,FALSE),0)</f>
        <v>0</v>
      </c>
    </row>
    <row r="15" spans="1:17" x14ac:dyDescent="0.3">
      <c r="A15" s="2" t="s">
        <v>8</v>
      </c>
      <c r="B15" s="1">
        <f>_xlfn.IFNA(VLOOKUP(A15,[1]Naiset!$A$1:$S$50,19,FALSE),0)</f>
        <v>89.999999999999986</v>
      </c>
      <c r="C15" s="4">
        <f>_xlfn.IFNA(VLOOKUP(A15,[2]Naiset!$B$2:$E$50,4,FALSE),0)</f>
        <v>78.195868618742495</v>
      </c>
      <c r="D15" s="4">
        <f>_xlfn.IFNA(VLOOKUP(A15,[3]Naiset!$B$2:$F$50,5,FALSE),0)</f>
        <v>77.972345313148537</v>
      </c>
      <c r="E15" s="4">
        <f>_xlfn.IFNA(VLOOKUP(A15,[4]Naiset!$B$2:$F$50,5,FALSE),0)</f>
        <v>85.731761489692971</v>
      </c>
      <c r="F15" s="4">
        <f>_xlfn.IFNA(VLOOKUP(A15,[5]Naiset!$B$2:$F$50,5,FALSE),0)</f>
        <v>96.293962297115371</v>
      </c>
      <c r="G15" s="4">
        <f>_xlfn.IFNA(VLOOKUP(A15,[6]Naiset!$B$2:$F$50,5,FALSE),0)</f>
        <v>85.407876061961574</v>
      </c>
      <c r="H15" s="4">
        <f>_xlfn.IFNA(VLOOKUP(A15,[7]Naiset!$B$2:$E$50,4,FALSE),0)</f>
        <v>0</v>
      </c>
      <c r="I15" s="4">
        <f>_xlfn.IFNA(VLOOKUP(A15,[8]Naiset!$B$2:$E$50,4,FALSE),0)</f>
        <v>78.079086012549524</v>
      </c>
      <c r="J15" s="4">
        <f>_xlfn.IFNA(VLOOKUP(A15,[9]Naiset!$B$2:$E$48,4,FALSE),0)</f>
        <v>85.514544470000601</v>
      </c>
      <c r="K15" s="4">
        <f>_xlfn.IFNA(VLOOKUP(A15,[10]Naiset!$B$2:$E$48,4,FALSE),0)</f>
        <v>80.860298868873926</v>
      </c>
      <c r="L15" s="4">
        <f>_xlfn.IFNA(VLOOKUP(A15,[11]Naiset!$B$2:$E$50,4,FALSE),0)</f>
        <v>88.590744217813892</v>
      </c>
      <c r="M15" s="4">
        <f>_xlfn.IFNA(VLOOKUP(A15,[12]Naiset!$B$2:$E$49,4,FALSE),0)</f>
        <v>91.794492767012528</v>
      </c>
      <c r="N15" s="4">
        <f>_xlfn.IFNA(VLOOKUP(A15,[14]Naiset!$B$2:$F$49,5,FALSE),0)</f>
        <v>92.631400277121728</v>
      </c>
      <c r="O15" s="4">
        <f>_xlfn.IFNA(VLOOKUP(A15,[15]Naiset!$B$2:$F$49,5,FALSE),0)</f>
        <v>87.740898305729615</v>
      </c>
      <c r="P15" s="4">
        <f>_xlfn.IFNA(VLOOKUP(A15,[13]Naiset!$B$2:$F$50,5,FALSE),0)</f>
        <v>87.793080662574837</v>
      </c>
      <c r="Q15" s="4">
        <f>_xlfn.IFNA(VLOOKUP(A15,[16]Naiset!$B$2:$F$50,5,FALSE),0)</f>
        <v>73.593363361265503</v>
      </c>
    </row>
    <row r="16" spans="1:17" x14ac:dyDescent="0.3">
      <c r="A16" s="2" t="s">
        <v>27</v>
      </c>
      <c r="B16" s="1">
        <f>_xlfn.IFNA(VLOOKUP(A16,[1]Naiset!$A$1:$S$50,19,FALSE),0)</f>
        <v>59.832342071694271</v>
      </c>
      <c r="C16" s="4">
        <f>_xlfn.IFNA(VLOOKUP(A16,[2]Naiset!$B$2:$E$50,4,FALSE),0)</f>
        <v>61.38044348144934</v>
      </c>
      <c r="D16" s="4">
        <f>_xlfn.IFNA(VLOOKUP(A16,[3]Naiset!$B$2:$F$50,5,FALSE),0)</f>
        <v>62.39916284571931</v>
      </c>
      <c r="E16" s="4">
        <f>_xlfn.IFNA(VLOOKUP(A16,[4]Naiset!$B$2:$F$50,5,FALSE),0)</f>
        <v>56.381241715421481</v>
      </c>
      <c r="F16" s="4">
        <f>_xlfn.IFNA(VLOOKUP(A16,[5]Naiset!$B$2:$F$50,5,FALSE),0)</f>
        <v>0</v>
      </c>
      <c r="G16" s="4">
        <f>_xlfn.IFNA(VLOOKUP(A16,[6]Naiset!$B$2:$F$50,5,FALSE),0)</f>
        <v>0</v>
      </c>
      <c r="H16" s="4">
        <f>_xlfn.IFNA(VLOOKUP(A16,[7]Naiset!$B$2:$E$50,4,FALSE),0)</f>
        <v>59.566608439126341</v>
      </c>
      <c r="I16" s="4">
        <f>_xlfn.IFNA(VLOOKUP(A16,[8]Naiset!$B$2:$E$50,4,FALSE),0)</f>
        <v>53.609047744680609</v>
      </c>
      <c r="J16" s="4">
        <f>_xlfn.IFNA(VLOOKUP(A16,[9]Naiset!$B$2:$E$48,4,FALSE),0)</f>
        <v>58.10498025747858</v>
      </c>
      <c r="K16" s="4">
        <f>_xlfn.IFNA(VLOOKUP(A16,[10]Naiset!$B$2:$E$48,4,FALSE),0)</f>
        <v>64.149579826275925</v>
      </c>
      <c r="L16" s="4">
        <f>_xlfn.IFNA(VLOOKUP(A16,[11]Naiset!$B$2:$E$50,4,FALSE),0)</f>
        <v>62.238689094023343</v>
      </c>
      <c r="M16" s="4">
        <f>_xlfn.IFNA(VLOOKUP(A16,[12]Naiset!$B$2:$E$49,4,FALSE),0)</f>
        <v>60.958581522413397</v>
      </c>
      <c r="N16" s="4">
        <f>_xlfn.IFNA(VLOOKUP(A16,[14]Naiset!$B$2:$F$49,5,FALSE),0)</f>
        <v>0</v>
      </c>
      <c r="O16" s="4">
        <f>_xlfn.IFNA(VLOOKUP(A16,[15]Naiset!$B$2:$F$49,5,FALSE),0)</f>
        <v>0</v>
      </c>
      <c r="P16" s="4">
        <f>_xlfn.IFNA(VLOOKUP(A16,[13]Naiset!$B$2:$F$50,5,FALSE),0)</f>
        <v>59.428681380040182</v>
      </c>
      <c r="Q16" s="4">
        <f>_xlfn.IFNA(VLOOKUP(A16,[16]Naiset!$B$2:$F$50,5,FALSE),0)</f>
        <v>70.367805326134487</v>
      </c>
    </row>
    <row r="17" spans="1:17" x14ac:dyDescent="0.3">
      <c r="A17" s="2" t="s">
        <v>9</v>
      </c>
      <c r="B17" s="1">
        <f>_xlfn.IFNA(VLOOKUP(A17,[1]Naiset!$A$1:$S$50,19,FALSE),0)</f>
        <v>81.298771387659841</v>
      </c>
      <c r="C17" s="4">
        <f>_xlfn.IFNA(VLOOKUP(A17,[2]Naiset!$B$2:$E$50,4,FALSE),0)</f>
        <v>0</v>
      </c>
      <c r="D17" s="4">
        <f>_xlfn.IFNA(VLOOKUP(A17,[3]Naiset!$B$2:$F$50,5,FALSE),0)</f>
        <v>74.157842351776864</v>
      </c>
      <c r="E17" s="4">
        <f>_xlfn.IFNA(VLOOKUP(A17,[4]Naiset!$B$2:$F$50,5,FALSE),0)</f>
        <v>67.698474624201182</v>
      </c>
      <c r="F17" s="4">
        <f>_xlfn.IFNA(VLOOKUP(A17,[5]Naiset!$B$2:$F$50,5,FALSE),0)</f>
        <v>64.688643115606084</v>
      </c>
      <c r="G17" s="4">
        <f>_xlfn.IFNA(VLOOKUP(A17,[6]Naiset!$B$2:$F$50,5,FALSE),0)</f>
        <v>76.057095149615733</v>
      </c>
      <c r="H17" s="4">
        <f>_xlfn.IFNA(VLOOKUP(A17,[7]Naiset!$B$2:$E$50,4,FALSE),0)</f>
        <v>0</v>
      </c>
      <c r="I17" s="4">
        <f>_xlfn.IFNA(VLOOKUP(A17,[8]Naiset!$B$2:$E$50,4,FALSE),0)</f>
        <v>0</v>
      </c>
      <c r="J17" s="4">
        <f>_xlfn.IFNA(VLOOKUP(A17,[9]Naiset!$B$2:$E$48,4,FALSE),0)</f>
        <v>72.611320902741113</v>
      </c>
      <c r="K17" s="4">
        <f>_xlfn.IFNA(VLOOKUP(A17,[10]Naiset!$B$2:$E$48,4,FALSE),0)</f>
        <v>67.309402475987511</v>
      </c>
      <c r="L17" s="4">
        <f>_xlfn.IFNA(VLOOKUP(A17,[11]Naiset!$B$2:$E$50,4,FALSE),0)</f>
        <v>0</v>
      </c>
      <c r="M17" s="4">
        <f>_xlfn.IFNA(VLOOKUP(A17,[12]Naiset!$B$2:$E$49,4,FALSE),0)</f>
        <v>0</v>
      </c>
      <c r="N17" s="4">
        <f>_xlfn.IFNA(VLOOKUP(A17,[14]Naiset!$B$2:$F$49,5,FALSE),0)</f>
        <v>76.917343087029352</v>
      </c>
      <c r="O17" s="4">
        <f>_xlfn.IFNA(VLOOKUP(A17,[15]Naiset!$B$2:$F$49,5,FALSE),0)</f>
        <v>76.723004098331344</v>
      </c>
      <c r="P17" s="4">
        <f>_xlfn.IFNA(VLOOKUP(A17,[13]Naiset!$B$2:$F$50,5,FALSE),0)</f>
        <v>66.3749620825959</v>
      </c>
      <c r="Q17" s="4">
        <f>_xlfn.IFNA(VLOOKUP(A17,[16]Naiset!$B$2:$F$50,5,FALSE),0)</f>
        <v>58.111734253527466</v>
      </c>
    </row>
    <row r="18" spans="1:17" x14ac:dyDescent="0.3">
      <c r="A18" s="2" t="s">
        <v>39</v>
      </c>
      <c r="B18" s="1">
        <f>_xlfn.IFNA(VLOOKUP(A18,[1]Naiset!$A$1:$S$50,19,FALSE),0)</f>
        <v>0</v>
      </c>
      <c r="C18" s="4">
        <f>_xlfn.IFNA(VLOOKUP(A18,[2]Naiset!$B$2:$E$50,4,FALSE),0)</f>
        <v>51.974680183594025</v>
      </c>
      <c r="D18" s="4">
        <f>_xlfn.IFNA(VLOOKUP(A18,[3]Naiset!$B$2:$F$50,5,FALSE),0)</f>
        <v>0</v>
      </c>
      <c r="E18" s="4">
        <f>_xlfn.IFNA(VLOOKUP(A18,[4]Naiset!$B$2:$F$50,5,FALSE),0)</f>
        <v>0</v>
      </c>
      <c r="F18" s="4">
        <f>_xlfn.IFNA(VLOOKUP(A18,[5]Naiset!$B$2:$F$50,5,FALSE),0)</f>
        <v>0</v>
      </c>
      <c r="G18" s="4">
        <f>_xlfn.IFNA(VLOOKUP(A18,[6]Naiset!$B$2:$F$50,5,FALSE),0)</f>
        <v>0</v>
      </c>
      <c r="H18" s="4">
        <f>_xlfn.IFNA(VLOOKUP(A18,[7]Naiset!$B$2:$E$50,4,FALSE),0)</f>
        <v>0</v>
      </c>
      <c r="I18" s="4">
        <f>_xlfn.IFNA(VLOOKUP(A18,[8]Naiset!$B$2:$E$50,4,FALSE),0)</f>
        <v>0</v>
      </c>
      <c r="J18" s="4">
        <f>_xlfn.IFNA(VLOOKUP(A18,[9]Naiset!$B$2:$E$48,4,FALSE),0)</f>
        <v>53.525949727457885</v>
      </c>
      <c r="K18" s="4">
        <f>_xlfn.IFNA(VLOOKUP(A18,[10]Naiset!$B$2:$E$48,4,FALSE),0)</f>
        <v>53.050457445797903</v>
      </c>
      <c r="L18" s="4">
        <f>_xlfn.IFNA(VLOOKUP(A18,[11]Naiset!$B$2:$E$50,4,FALSE),0)</f>
        <v>53.108681872174508</v>
      </c>
      <c r="M18" s="4">
        <f>_xlfn.IFNA(VLOOKUP(A18,[12]Naiset!$B$2:$E$49,4,FALSE),0)</f>
        <v>55.222870058755653</v>
      </c>
      <c r="N18" s="4">
        <f>_xlfn.IFNA(VLOOKUP(A18,[14]Naiset!$B$2:$F$49,5,FALSE),0)</f>
        <v>0</v>
      </c>
      <c r="O18" s="4">
        <f>_xlfn.IFNA(VLOOKUP(A18,[15]Naiset!$B$2:$F$49,5,FALSE),0)</f>
        <v>0</v>
      </c>
      <c r="P18" s="4">
        <f>_xlfn.IFNA(VLOOKUP(A18,[13]Naiset!$B$2:$F$50,5,FALSE),0)</f>
        <v>0</v>
      </c>
      <c r="Q18" s="4">
        <f>_xlfn.IFNA(VLOOKUP(A18,[16]Naiset!$B$2:$F$50,5,FALSE),0)</f>
        <v>62.453935996189756</v>
      </c>
    </row>
    <row r="19" spans="1:17" x14ac:dyDescent="0.3">
      <c r="A19" s="2" t="s">
        <v>18</v>
      </c>
      <c r="B19" s="1">
        <f>_xlfn.IFNA(VLOOKUP(A19,[1]Naiset!$A$1:$S$50,19,FALSE),0)</f>
        <v>70.028912488408452</v>
      </c>
      <c r="C19" s="4">
        <f>_xlfn.IFNA(VLOOKUP(A19,[2]Naiset!$B$2:$E$50,4,FALSE),0)</f>
        <v>75.040963393829514</v>
      </c>
      <c r="D19" s="4">
        <f>_xlfn.IFNA(VLOOKUP(A19,[3]Naiset!$B$2:$F$50,5,FALSE),0)</f>
        <v>91.018403218970548</v>
      </c>
      <c r="E19" s="4">
        <f>_xlfn.IFNA(VLOOKUP(A19,[4]Naiset!$B$2:$F$50,5,FALSE),0)</f>
        <v>77.551397276429611</v>
      </c>
      <c r="F19" s="4">
        <f>_xlfn.IFNA(VLOOKUP(A19,[5]Naiset!$B$2:$F$50,5,FALSE),0)</f>
        <v>84.573676413330361</v>
      </c>
      <c r="G19" s="4">
        <f>_xlfn.IFNA(VLOOKUP(A19,[6]Naiset!$B$2:$F$50,5,FALSE),0)</f>
        <v>77.174555741861298</v>
      </c>
      <c r="H19" s="4">
        <f>_xlfn.IFNA(VLOOKUP(A19,[7]Naiset!$B$2:$E$50,4,FALSE),0)</f>
        <v>71.122027614177625</v>
      </c>
      <c r="I19" s="4">
        <f>_xlfn.IFNA(VLOOKUP(A19,[8]Naiset!$B$2:$E$50,4,FALSE),0)</f>
        <v>68.262663277207253</v>
      </c>
      <c r="J19" s="4">
        <f>_xlfn.IFNA(VLOOKUP(A19,[9]Naiset!$B$2:$E$48,4,FALSE),0)</f>
        <v>68.712252743253515</v>
      </c>
      <c r="K19" s="4">
        <f>_xlfn.IFNA(VLOOKUP(A19,[10]Naiset!$B$2:$E$48,4,FALSE),0)</f>
        <v>75.806068632892291</v>
      </c>
      <c r="L19" s="4">
        <f>_xlfn.IFNA(VLOOKUP(A19,[11]Naiset!$B$2:$E$50,4,FALSE),0)</f>
        <v>0</v>
      </c>
      <c r="M19" s="4">
        <f>_xlfn.IFNA(VLOOKUP(A19,[12]Naiset!$B$2:$E$49,4,FALSE),0)</f>
        <v>0</v>
      </c>
      <c r="N19" s="4">
        <f>_xlfn.IFNA(VLOOKUP(A19,[14]Naiset!$B$2:$F$49,5,FALSE),0)</f>
        <v>75.395325321252557</v>
      </c>
      <c r="O19" s="4">
        <f>_xlfn.IFNA(VLOOKUP(A19,[15]Naiset!$B$2:$F$49,5,FALSE),0)</f>
        <v>70.947371064833476</v>
      </c>
      <c r="P19" s="4">
        <f>_xlfn.IFNA(VLOOKUP(A19,[13]Naiset!$B$2:$F$50,5,FALSE),0)</f>
        <v>68.377275969166689</v>
      </c>
      <c r="Q19" s="4">
        <f>_xlfn.IFNA(VLOOKUP(A19,[16]Naiset!$B$2:$F$50,5,FALSE),0)</f>
        <v>0</v>
      </c>
    </row>
    <row r="20" spans="1:17" x14ac:dyDescent="0.3">
      <c r="A20" s="2" t="s">
        <v>47</v>
      </c>
      <c r="B20" s="1">
        <f>_xlfn.IFNA(VLOOKUP(A20,[1]Naiset!$A$1:$S$50,19,FALSE),0)</f>
        <v>0</v>
      </c>
      <c r="C20" s="4">
        <v>0</v>
      </c>
      <c r="D20" s="4">
        <f>_xlfn.IFNA(VLOOKUP(A20,[3]Naiset!$B$2:$F$50,5,FALSE),0)</f>
        <v>0</v>
      </c>
      <c r="E20" s="4">
        <f>_xlfn.IFNA(VLOOKUP(A20,[4]Naiset!$B$2:$F$50,5,FALSE),0)</f>
        <v>0</v>
      </c>
      <c r="F20" s="4">
        <f>_xlfn.IFNA(VLOOKUP(A20,[5]Naiset!$B$2:$F$50,5,FALSE),0)</f>
        <v>0</v>
      </c>
      <c r="G20" s="4">
        <f>_xlfn.IFNA(VLOOKUP(A20,[6]Naiset!$B$2:$F$50,5,FALSE),0)</f>
        <v>0</v>
      </c>
      <c r="H20" s="4">
        <f>_xlfn.IFNA(VLOOKUP(A20,[7]Naiset!$B$2:$E$50,4,FALSE),0)</f>
        <v>36.793898903004191</v>
      </c>
      <c r="I20" s="4">
        <f>_xlfn.IFNA(VLOOKUP(A20,[8]Naiset!$B$2:$E$50,4,FALSE),0)</f>
        <v>0</v>
      </c>
      <c r="J20" s="4">
        <f>_xlfn.IFNA(VLOOKUP(A20,[9]Naiset!$B$2:$E$48,4,FALSE),0)</f>
        <v>43.592591600518709</v>
      </c>
      <c r="K20" s="4">
        <f>_xlfn.IFNA(VLOOKUP(A20,[10]Naiset!$B$2:$E$48,4,FALSE),0)</f>
        <v>0</v>
      </c>
      <c r="L20" s="4">
        <f>_xlfn.IFNA(VLOOKUP(A20,[11]Naiset!$B$2:$E$50,4,FALSE),0)</f>
        <v>0</v>
      </c>
      <c r="M20" s="4">
        <f>_xlfn.IFNA(VLOOKUP(A20,[12]Naiset!$B$2:$E$49,4,FALSE),0)</f>
        <v>0</v>
      </c>
      <c r="N20" s="4">
        <f>_xlfn.IFNA(VLOOKUP(A20,[14]Naiset!$B$2:$F$49,5,FALSE),0)</f>
        <v>0</v>
      </c>
      <c r="O20" s="4">
        <f>_xlfn.IFNA(VLOOKUP(A20,[15]Naiset!$B$2:$F$49,5,FALSE),0)</f>
        <v>0</v>
      </c>
      <c r="P20" s="4">
        <f>_xlfn.IFNA(VLOOKUP(A20,[13]Naiset!$B$2:$F$50,5,FALSE),0)</f>
        <v>0</v>
      </c>
      <c r="Q20" s="4">
        <f>_xlfn.IFNA(VLOOKUP(A20,[16]Naiset!$B$2:$F$50,5,FALSE),0)</f>
        <v>0</v>
      </c>
    </row>
    <row r="21" spans="1:17" x14ac:dyDescent="0.3">
      <c r="A21" s="2" t="s">
        <v>46</v>
      </c>
      <c r="B21" s="1">
        <f>_xlfn.IFNA(VLOOKUP(A21,[1]Naiset!$A$1:$S$50,19,FALSE),0)</f>
        <v>0</v>
      </c>
      <c r="C21" s="4">
        <v>0</v>
      </c>
      <c r="D21" s="4">
        <f>_xlfn.IFNA(VLOOKUP(A21,[3]Naiset!$B$2:$F$50,5,FALSE),0)</f>
        <v>0</v>
      </c>
      <c r="E21" s="4">
        <f>_xlfn.IFNA(VLOOKUP(A21,[4]Naiset!$B$2:$F$50,5,FALSE),0)</f>
        <v>0</v>
      </c>
      <c r="F21" s="4">
        <f>_xlfn.IFNA(VLOOKUP(A21,[5]Naiset!$B$2:$F$50,5,FALSE),0)</f>
        <v>0</v>
      </c>
      <c r="G21" s="4">
        <f>_xlfn.IFNA(VLOOKUP(A21,[6]Naiset!$B$2:$F$50,5,FALSE),0)</f>
        <v>0</v>
      </c>
      <c r="H21" s="4">
        <f>_xlfn.IFNA(VLOOKUP(A21,[7]Naiset!$B$2:$E$50,4,FALSE),0)</f>
        <v>55.30342763194465</v>
      </c>
      <c r="I21" s="4">
        <f>_xlfn.IFNA(VLOOKUP(A21,[8]Naiset!$B$2:$E$50,4,FALSE),0)</f>
        <v>0</v>
      </c>
      <c r="J21" s="4">
        <f>_xlfn.IFNA(VLOOKUP(A21,[9]Naiset!$B$2:$E$48,4,FALSE),0)</f>
        <v>51.971990801737903</v>
      </c>
      <c r="K21" s="4">
        <f>_xlfn.IFNA(VLOOKUP(A21,[10]Naiset!$B$2:$E$48,4,FALSE),0)</f>
        <v>56.924959587950539</v>
      </c>
      <c r="L21" s="4">
        <f>_xlfn.IFNA(VLOOKUP(A21,[11]Naiset!$B$2:$E$50,4,FALSE),0)</f>
        <v>0</v>
      </c>
      <c r="M21" s="4">
        <f>_xlfn.IFNA(VLOOKUP(A21,[12]Naiset!$B$2:$E$49,4,FALSE),0)</f>
        <v>0</v>
      </c>
      <c r="N21" s="4">
        <f>_xlfn.IFNA(VLOOKUP(A21,[14]Naiset!$B$2:$F$49,5,FALSE),0)</f>
        <v>0</v>
      </c>
      <c r="O21" s="4">
        <f>_xlfn.IFNA(VLOOKUP(A21,[15]Naiset!$B$2:$F$49,5,FALSE),0)</f>
        <v>0</v>
      </c>
      <c r="P21" s="4">
        <v>0</v>
      </c>
      <c r="Q21" s="4">
        <f>_xlfn.IFNA(VLOOKUP(A21,[16]Naiset!$B$2:$F$50,5,FALSE),0)</f>
        <v>0</v>
      </c>
    </row>
    <row r="22" spans="1:17" x14ac:dyDescent="0.3">
      <c r="A22" s="2" t="s">
        <v>25</v>
      </c>
      <c r="B22" s="1">
        <f>_xlfn.IFNA(VLOOKUP(A22,[1]Naiset!$A$1:$S$50,19,FALSE),0)</f>
        <v>85.602836010056251</v>
      </c>
      <c r="C22" s="4">
        <f>_xlfn.IFNA(VLOOKUP(A22,[2]Naiset!$B$2:$E$50,4,FALSE),0)</f>
        <v>0</v>
      </c>
      <c r="D22" s="4">
        <f>_xlfn.IFNA(VLOOKUP(A22,[3]Naiset!$B$2:$F$50,5,FALSE),0)</f>
        <v>85.259046631103487</v>
      </c>
      <c r="E22" s="4">
        <f>_xlfn.IFNA(VLOOKUP(A22,[4]Naiset!$B$2:$F$50,5,FALSE),0)</f>
        <v>97.031809143499459</v>
      </c>
      <c r="F22" s="4">
        <f>_xlfn.IFNA(VLOOKUP(A22,[5]Naiset!$B$2:$F$50,5,FALSE),0)</f>
        <v>58.671822976822924</v>
      </c>
      <c r="G22" s="4">
        <f>_xlfn.IFNA(VLOOKUP(A22,[6]Naiset!$B$2:$F$50,5,FALSE),0)</f>
        <v>0</v>
      </c>
      <c r="H22" s="4">
        <f>_xlfn.IFNA(VLOOKUP(A22,[7]Naiset!$B$2:$E$50,4,FALSE),0)</f>
        <v>0</v>
      </c>
      <c r="I22" s="4">
        <f>_xlfn.IFNA(VLOOKUP(A22,[8]Naiset!$B$2:$E$50,4,FALSE),0)</f>
        <v>0</v>
      </c>
      <c r="J22" s="4">
        <f>_xlfn.IFNA(VLOOKUP(A22,[9]Naiset!$B$2:$E$48,4,FALSE),0)</f>
        <v>79.725084936872065</v>
      </c>
      <c r="K22" s="4">
        <f>_xlfn.IFNA(VLOOKUP(A22,[10]Naiset!$B$2:$E$48,4,FALSE),0)</f>
        <v>82.648740314799383</v>
      </c>
      <c r="L22" s="4">
        <f>_xlfn.IFNA(VLOOKUP(A22,[11]Naiset!$B$2:$E$50,4,FALSE),0)</f>
        <v>0</v>
      </c>
      <c r="M22" s="4">
        <f>_xlfn.IFNA(VLOOKUP(A22,[12]Naiset!$B$2:$E$49,4,FALSE),0)</f>
        <v>0</v>
      </c>
      <c r="N22" s="4">
        <f>_xlfn.IFNA(VLOOKUP(A22,[14]Naiset!$B$2:$F$49,5,FALSE),0)</f>
        <v>85.537971311442703</v>
      </c>
      <c r="O22" s="4">
        <f>_xlfn.IFNA(VLOOKUP(A22,[15]Naiset!$B$2:$F$49,5,FALSE),0)</f>
        <v>81.480726085749183</v>
      </c>
      <c r="P22" s="4">
        <f>_xlfn.IFNA(VLOOKUP(A22,[13]Naiset!$B$2:$F$50,5,FALSE),0)</f>
        <v>0</v>
      </c>
      <c r="Q22" s="4">
        <f>_xlfn.IFNA(VLOOKUP(A22,[16]Naiset!$B$2:$F$50,5,FALSE),0)</f>
        <v>0</v>
      </c>
    </row>
    <row r="23" spans="1:17" x14ac:dyDescent="0.3">
      <c r="A23" s="2" t="s">
        <v>12</v>
      </c>
      <c r="B23" s="1">
        <f>_xlfn.IFNA(VLOOKUP(A23,[1]Naiset!$A$1:$S$50,19,FALSE),0)</f>
        <v>82.958396108166269</v>
      </c>
      <c r="C23" s="4">
        <f>_xlfn.IFNA(VLOOKUP(A23,[2]Naiset!$B$2:$E$50,4,FALSE),0)</f>
        <v>0</v>
      </c>
      <c r="D23" s="4">
        <f>_xlfn.IFNA(VLOOKUP(A23,[3]Naiset!$B$2:$F$50,5,FALSE),0)</f>
        <v>93.349321128945419</v>
      </c>
      <c r="E23" s="4">
        <f>_xlfn.IFNA(VLOOKUP(A23,[4]Naiset!$B$2:$F$50,5,FALSE),0)</f>
        <v>74.397691614738491</v>
      </c>
      <c r="F23" s="4">
        <f>_xlfn.IFNA(VLOOKUP(A23,[5]Naiset!$B$2:$F$50,5,FALSE),0)</f>
        <v>0</v>
      </c>
      <c r="G23" s="4">
        <f>_xlfn.IFNA(VLOOKUP(A23,[6]Naiset!$B$2:$F$50,5,FALSE),0)</f>
        <v>0</v>
      </c>
      <c r="H23" s="4">
        <f>_xlfn.IFNA(VLOOKUP(A23,[7]Naiset!$B$2:$E$50,4,FALSE),0)</f>
        <v>0</v>
      </c>
      <c r="I23" s="4">
        <f>_xlfn.IFNA(VLOOKUP(A23,[8]Naiset!$B$2:$E$50,4,FALSE),0)</f>
        <v>0</v>
      </c>
      <c r="J23" s="4">
        <f>_xlfn.IFNA(VLOOKUP(A23,[9]Naiset!$B$2:$E$48,4,FALSE),0)</f>
        <v>0</v>
      </c>
      <c r="K23" s="4">
        <f>_xlfn.IFNA(VLOOKUP(A23,[10]Naiset!$B$2:$E$48,4,FALSE),0)</f>
        <v>0</v>
      </c>
      <c r="L23" s="4">
        <f>_xlfn.IFNA(VLOOKUP(A23,[11]Naiset!$B$2:$E$50,4,FALSE),0)</f>
        <v>0</v>
      </c>
      <c r="M23" s="4">
        <f>_xlfn.IFNA(VLOOKUP(A23,[12]Naiset!$B$2:$E$49,4,FALSE),0)</f>
        <v>0</v>
      </c>
      <c r="N23" s="4">
        <f>_xlfn.IFNA(VLOOKUP(A23,[14]Naiset!$B$2:$F$49,5,FALSE),0)</f>
        <v>0</v>
      </c>
      <c r="O23" s="4">
        <f>_xlfn.IFNA(VLOOKUP(A23,[15]Naiset!$B$2:$F$49,5,FALSE),0)</f>
        <v>0</v>
      </c>
      <c r="P23" s="4">
        <f>_xlfn.IFNA(VLOOKUP(A23,[13]Naiset!$B$2:$F$50,5,FALSE),0)</f>
        <v>0</v>
      </c>
      <c r="Q23" s="4">
        <f>_xlfn.IFNA(VLOOKUP(A23,[16]Naiset!$B$2:$F$50,5,FALSE),0)</f>
        <v>0</v>
      </c>
    </row>
    <row r="24" spans="1:17" x14ac:dyDescent="0.3">
      <c r="A24" s="2" t="s">
        <v>43</v>
      </c>
      <c r="B24" s="1">
        <f>_xlfn.IFNA(VLOOKUP(A24,[1]Naiset!$A$1:$S$50,19,FALSE),0)</f>
        <v>0</v>
      </c>
      <c r="C24" s="4">
        <v>0</v>
      </c>
      <c r="D24" s="4">
        <f>_xlfn.IFNA(VLOOKUP(A24,[3]Naiset!$B$2:$F$50,5,FALSE),0)</f>
        <v>50.384836363688038</v>
      </c>
      <c r="E24" s="4">
        <f>_xlfn.IFNA(VLOOKUP(A24,[4]Naiset!$B$2:$F$50,5,FALSE),0)</f>
        <v>0</v>
      </c>
      <c r="F24" s="4">
        <f>_xlfn.IFNA(VLOOKUP(A24,[5]Naiset!$B$2:$F$50,5,FALSE),0)</f>
        <v>0</v>
      </c>
      <c r="G24" s="4">
        <f>_xlfn.IFNA(VLOOKUP(A24,[6]Naiset!$B$2:$F$50,5,FALSE),0)</f>
        <v>47.600124963144488</v>
      </c>
      <c r="H24" s="4">
        <f>_xlfn.IFNA(VLOOKUP(A24,[7]Naiset!$B$2:$E$50,4,FALSE),0)</f>
        <v>46.965308857794177</v>
      </c>
      <c r="I24" s="4">
        <f>_xlfn.IFNA(VLOOKUP(A24,[8]Naiset!$B$2:$E$50,4,FALSE),0)</f>
        <v>0</v>
      </c>
      <c r="J24" s="4">
        <f>_xlfn.IFNA(VLOOKUP(A24,[9]Naiset!$B$2:$E$48,4,FALSE),0)</f>
        <v>51.333838095852663</v>
      </c>
      <c r="K24" s="4">
        <f>_xlfn.IFNA(VLOOKUP(A24,[10]Naiset!$B$2:$E$48,4,FALSE),0)</f>
        <v>0</v>
      </c>
      <c r="L24" s="4">
        <f>_xlfn.IFNA(VLOOKUP(A24,[11]Naiset!$B$2:$E$50,4,FALSE),0)</f>
        <v>0</v>
      </c>
      <c r="M24" s="4">
        <f>_xlfn.IFNA(VLOOKUP(A24,[12]Naiset!$B$2:$E$49,4,FALSE),0)</f>
        <v>0</v>
      </c>
      <c r="N24" s="4">
        <f>_xlfn.IFNA(VLOOKUP(A24,[14]Naiset!$B$2:$F$49,5,FALSE),0)</f>
        <v>0</v>
      </c>
      <c r="O24" s="4">
        <f>_xlfn.IFNA(VLOOKUP(A24,[15]Naiset!$B$2:$F$49,5,FALSE),0)</f>
        <v>0</v>
      </c>
      <c r="P24" s="4">
        <f>_xlfn.IFNA(VLOOKUP(A24,[13]Naiset!$B$2:$F$50,5,FALSE),0)</f>
        <v>0</v>
      </c>
      <c r="Q24" s="4">
        <f>_xlfn.IFNA(VLOOKUP(A24,[16]Naiset!$B$2:$F$50,5,FALSE),0)</f>
        <v>0</v>
      </c>
    </row>
    <row r="25" spans="1:17" x14ac:dyDescent="0.3">
      <c r="A25" s="2" t="s">
        <v>56</v>
      </c>
      <c r="B25" s="1">
        <f>_xlfn.IFNA(VLOOKUP(A25,[1]Naiset!$A$1:$S$50,19,FALSE),0)</f>
        <v>0</v>
      </c>
      <c r="C25" s="4">
        <f>_xlfn.IFNA(VLOOKUP(A25,[2]Naiset!$B$2:$E$50,4,FALSE),0)</f>
        <v>0</v>
      </c>
      <c r="D25" s="4">
        <f>_xlfn.IFNA(VLOOKUP(A25,[3]Naiset!$B$2:$F$50,5,FALSE),0)</f>
        <v>0</v>
      </c>
      <c r="E25" s="4">
        <f>_xlfn.IFNA(VLOOKUP(A25,[4]Naiset!$B$2:$F$50,5,FALSE),0)</f>
        <v>0</v>
      </c>
      <c r="F25" s="4">
        <f>_xlfn.IFNA(VLOOKUP(A25,[5]Naiset!$B$2:$F$50,5,FALSE),0)</f>
        <v>0</v>
      </c>
      <c r="G25" s="4">
        <f>_xlfn.IFNA(VLOOKUP(A25,[6]Naiset!$B$2:$F$50,5,FALSE),0)</f>
        <v>0</v>
      </c>
      <c r="H25" s="4">
        <f>_xlfn.IFNA(VLOOKUP(A25,[7]Naiset!$B$2:$E$50,4,FALSE),0)</f>
        <v>0</v>
      </c>
      <c r="I25" s="4">
        <f>_xlfn.IFNA(VLOOKUP(A25,[8]Naiset!$B$2:$E$50,4,FALSE),0)</f>
        <v>0</v>
      </c>
      <c r="J25" s="4">
        <f>_xlfn.IFNA(VLOOKUP(A25,[9]Naiset!$B$2:$E$48,4,FALSE),0)</f>
        <v>71.08842569098401</v>
      </c>
      <c r="K25" s="4">
        <f>_xlfn.IFNA(VLOOKUP(A25,[10]Naiset!$B$2:$E$48,4,FALSE),0)</f>
        <v>0</v>
      </c>
      <c r="L25" s="4">
        <f>_xlfn.IFNA(VLOOKUP(A25,[11]Naiset!$B$2:$E$50,4,FALSE),0)</f>
        <v>0</v>
      </c>
      <c r="M25" s="4">
        <f>_xlfn.IFNA(VLOOKUP(A25,[12]Naiset!$B$2:$E$49,4,FALSE),0)</f>
        <v>0</v>
      </c>
      <c r="N25" s="4">
        <f>_xlfn.IFNA(VLOOKUP(A25,[14]Naiset!$B$2:$F$49,5,FALSE),0)</f>
        <v>0</v>
      </c>
      <c r="O25" s="4">
        <f>_xlfn.IFNA(VLOOKUP(A25,[15]Naiset!$B$2:$F$49,5,FALSE),0)</f>
        <v>0</v>
      </c>
      <c r="P25" s="4">
        <f>_xlfn.IFNA(VLOOKUP(A25,[13]Naiset!$B$2:$F$50,5,FALSE),0)</f>
        <v>0</v>
      </c>
      <c r="Q25" s="4">
        <f>_xlfn.IFNA(VLOOKUP(A25,[16]Naiset!$B$2:$F$50,5,FALSE),0)</f>
        <v>0</v>
      </c>
    </row>
    <row r="26" spans="1:17" x14ac:dyDescent="0.3">
      <c r="A26" s="2" t="s">
        <v>26</v>
      </c>
      <c r="B26" s="1">
        <f>_xlfn.IFNA(VLOOKUP(A26,[1]Naiset!$A$1:$S$50,19,FALSE),0)</f>
        <v>47.365364535259268</v>
      </c>
      <c r="C26" s="4">
        <f>_xlfn.IFNA(VLOOKUP(A26,[2]Naiset!$B$2:$E$50,4,FALSE),0)</f>
        <v>0</v>
      </c>
      <c r="D26" s="4">
        <f>_xlfn.IFNA(VLOOKUP(A26,[3]Naiset!$B$2:$F$50,5,FALSE),0)</f>
        <v>0</v>
      </c>
      <c r="E26" s="4">
        <f>_xlfn.IFNA(VLOOKUP(A26,[4]Naiset!$B$2:$F$50,5,FALSE),0)</f>
        <v>0</v>
      </c>
      <c r="F26" s="4">
        <f>_xlfn.IFNA(VLOOKUP(A26,[5]Naiset!$B$2:$F$50,5,FALSE),0)</f>
        <v>0</v>
      </c>
      <c r="G26" s="4">
        <f>_xlfn.IFNA(VLOOKUP(A26,[6]Naiset!$B$2:$F$50,5,FALSE),0)</f>
        <v>0</v>
      </c>
      <c r="H26" s="4">
        <f>_xlfn.IFNA(VLOOKUP(A26,[7]Naiset!$B$2:$E$50,4,FALSE),0)</f>
        <v>0</v>
      </c>
      <c r="I26" s="4">
        <f>_xlfn.IFNA(VLOOKUP(A26,[8]Naiset!$B$2:$E$50,4,FALSE),0)</f>
        <v>0</v>
      </c>
      <c r="J26" s="4">
        <f>_xlfn.IFNA(VLOOKUP(A26,[9]Naiset!$B$2:$E$48,4,FALSE),0)</f>
        <v>0</v>
      </c>
      <c r="K26" s="4">
        <f>_xlfn.IFNA(VLOOKUP(A26,[10]Naiset!$B$2:$E$48,4,FALSE),0)</f>
        <v>0</v>
      </c>
      <c r="L26" s="4">
        <f>_xlfn.IFNA(VLOOKUP(A26,[11]Naiset!$B$2:$E$50,4,FALSE),0)</f>
        <v>0</v>
      </c>
      <c r="M26" s="4">
        <f>_xlfn.IFNA(VLOOKUP(A26,[12]Naiset!$B$2:$E$49,4,FALSE),0)</f>
        <v>0</v>
      </c>
      <c r="N26" s="4">
        <f>_xlfn.IFNA(VLOOKUP(A26,[14]Naiset!$B$2:$F$49,5,FALSE),0)</f>
        <v>0</v>
      </c>
      <c r="O26" s="4">
        <f>_xlfn.IFNA(VLOOKUP(A26,[15]Naiset!$B$2:$F$49,5,FALSE),0)</f>
        <v>0</v>
      </c>
      <c r="P26" s="4">
        <f>_xlfn.IFNA(VLOOKUP(A26,[13]Naiset!$B$2:$F$50,5,FALSE),0)</f>
        <v>0</v>
      </c>
      <c r="Q26" s="4">
        <f>_xlfn.IFNA(VLOOKUP(A26,[16]Naiset!$B$2:$F$50,5,FALSE),0)</f>
        <v>0</v>
      </c>
    </row>
  </sheetData>
  <sortState xmlns:xlrd2="http://schemas.microsoft.com/office/spreadsheetml/2017/richdata2" ref="A2:P26">
    <sortCondition ref="A2:A26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Miehet</vt:lpstr>
      <vt:lpstr>Naiset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 Iivari</dc:creator>
  <cp:lastModifiedBy>Iivari, Antti</cp:lastModifiedBy>
  <dcterms:created xsi:type="dcterms:W3CDTF">2020-08-27T18:23:38Z</dcterms:created>
  <dcterms:modified xsi:type="dcterms:W3CDTF">2023-09-21T20:48:15Z</dcterms:modified>
</cp:coreProperties>
</file>